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U12-U16" sheetId="1" r:id="rId1"/>
    <sheet name="SIEV" sheetId="2" r:id="rId2"/>
    <sheet name="VĪR" sheetId="3" r:id="rId3"/>
    <sheet name="klubi" sheetId="4" r:id="rId4"/>
    <sheet name="FIS 13.liste" sheetId="5" r:id="rId5"/>
    <sheet name="cip" sheetId="6" r:id="rId6"/>
    <sheet name="T" sheetId="7" r:id="rId7"/>
  </sheets>
  <definedNames/>
  <calcPr fullCalcOnLoad="1"/>
</workbook>
</file>

<file path=xl/sharedStrings.xml><?xml version="1.0" encoding="utf-8"?>
<sst xmlns="http://schemas.openxmlformats.org/spreadsheetml/2006/main" count="1146" uniqueCount="451">
  <si>
    <t>Vieta</t>
  </si>
  <si>
    <t>Vārds, Uzvārds</t>
  </si>
  <si>
    <t>Dzimšanas gads</t>
  </si>
  <si>
    <t>Grupa</t>
  </si>
  <si>
    <t>Klubs/skola</t>
  </si>
  <si>
    <t>SG1</t>
  </si>
  <si>
    <t>GS1</t>
  </si>
  <si>
    <t>SL1</t>
  </si>
  <si>
    <t>SG2</t>
  </si>
  <si>
    <t>GS2</t>
  </si>
  <si>
    <t>SL2</t>
  </si>
  <si>
    <t>SUMMA</t>
  </si>
  <si>
    <t>Rēzija Krastiņa</t>
  </si>
  <si>
    <t>U12M</t>
  </si>
  <si>
    <t>Pantera/SSS</t>
  </si>
  <si>
    <t>Betija Burkovska</t>
  </si>
  <si>
    <t>Virsotne</t>
  </si>
  <si>
    <t>Sonija Aškinezere</t>
  </si>
  <si>
    <t>Apex</t>
  </si>
  <si>
    <t>Karlīna Lāce</t>
  </si>
  <si>
    <t>Ziemeļpols</t>
  </si>
  <si>
    <t>Helēna Mūrniece</t>
  </si>
  <si>
    <t>Laura Bērziņa</t>
  </si>
  <si>
    <t>Līva Oliņa</t>
  </si>
  <si>
    <t>Elizabete Alise Meņģele</t>
  </si>
  <si>
    <t>Kore</t>
  </si>
  <si>
    <t>Katrīna Līna Trektere</t>
  </si>
  <si>
    <t>Grēta Elīza Gaile</t>
  </si>
  <si>
    <t>Karlīna Hedviga Grāmatniece</t>
  </si>
  <si>
    <t>Rīgas Favorīts</t>
  </si>
  <si>
    <t>Elīna Zalāne</t>
  </si>
  <si>
    <t>Pantera</t>
  </si>
  <si>
    <t>Elizabete Zirdziņa</t>
  </si>
  <si>
    <t>Traverss V</t>
  </si>
  <si>
    <t>Žaklīna Kupča</t>
  </si>
  <si>
    <t>Krista Bergmane</t>
  </si>
  <si>
    <t>Una Grauda</t>
  </si>
  <si>
    <t>Agija Buliņa</t>
  </si>
  <si>
    <t>Katrīna Allena</t>
  </si>
  <si>
    <t>Katrīna Dzelme</t>
  </si>
  <si>
    <t>Laura Aleksandra Bišere</t>
  </si>
  <si>
    <t>Santa Rungevica</t>
  </si>
  <si>
    <t>Emelie Gillerstedt</t>
  </si>
  <si>
    <t>Klubs</t>
  </si>
  <si>
    <t>Žanete Gedra</t>
  </si>
  <si>
    <t>U14M</t>
  </si>
  <si>
    <t>Ziemeļpols/SSS</t>
  </si>
  <si>
    <t>Ieva Pildiņa</t>
  </si>
  <si>
    <t>Katrīna Sadovņikova</t>
  </si>
  <si>
    <t>Luīze Brauere</t>
  </si>
  <si>
    <t>Arta Irbe</t>
  </si>
  <si>
    <t>ASI-Ski Box</t>
  </si>
  <si>
    <t>Paula Gaile</t>
  </si>
  <si>
    <t>Beāte Abāšina</t>
  </si>
  <si>
    <t>Agnese Marija Sakoviča</t>
  </si>
  <si>
    <t>Elza Līva Averčenko</t>
  </si>
  <si>
    <t>Signe Fūrmane</t>
  </si>
  <si>
    <t>Marta Jansone</t>
  </si>
  <si>
    <t>Aleksandra Straume</t>
  </si>
  <si>
    <t>Kitija Rulle-Titava</t>
  </si>
  <si>
    <t>Evita Januškeviča</t>
  </si>
  <si>
    <t>Evelīna Gasūna</t>
  </si>
  <si>
    <t>U16M</t>
  </si>
  <si>
    <t>Elīna Sabīne Nežborte</t>
  </si>
  <si>
    <t>Madara Zvīne</t>
  </si>
  <si>
    <t>Katrīna Kupča</t>
  </si>
  <si>
    <t>Odrija Baldiņa</t>
  </si>
  <si>
    <t>Annija Riekstiņa</t>
  </si>
  <si>
    <t>Elizabete Liene Šterna</t>
  </si>
  <si>
    <t>Merkurs</t>
  </si>
  <si>
    <t>Elīna Liepkalne</t>
  </si>
  <si>
    <t>Madara Stepiņa</t>
  </si>
  <si>
    <t>Ketija Birzule</t>
  </si>
  <si>
    <t>Lauris Opmanis</t>
  </si>
  <si>
    <t>U12Z</t>
  </si>
  <si>
    <t>Pauls Rubenis</t>
  </si>
  <si>
    <t>Edgars Žurevskis</t>
  </si>
  <si>
    <t>Marks Truhins</t>
  </si>
  <si>
    <t>Markuss Vinklers</t>
  </si>
  <si>
    <t>Emīls Ģērmanis</t>
  </si>
  <si>
    <t>Mārcis Klāvs Beitāns</t>
  </si>
  <si>
    <t>Luka Zuters</t>
  </si>
  <si>
    <t>Reinis Burtnieks</t>
  </si>
  <si>
    <t>Rodžers Petaks</t>
  </si>
  <si>
    <t>Rūdolfs Rihards Neibergs</t>
  </si>
  <si>
    <t>Dāvis Zarums</t>
  </si>
  <si>
    <t>Haralds Dernovs</t>
  </si>
  <si>
    <t>Valērijs Renemanis</t>
  </si>
  <si>
    <t>Ričards Petaks</t>
  </si>
  <si>
    <t>Renārs Knēža</t>
  </si>
  <si>
    <t>Jānis Biķis</t>
  </si>
  <si>
    <t>Daniels Loss</t>
  </si>
  <si>
    <t>U14Z</t>
  </si>
  <si>
    <t>Inter. Ski Team</t>
  </si>
  <si>
    <t>Jorens Jēkabsons</t>
  </si>
  <si>
    <t>Nauris Abzalons</t>
  </si>
  <si>
    <t>Klāvs Verners Vorslavs</t>
  </si>
  <si>
    <t>Kristers Čerņevskis</t>
  </si>
  <si>
    <t>Rūdolfs Daņiļēvičs</t>
  </si>
  <si>
    <t>Mārtiņš Zvīnis</t>
  </si>
  <si>
    <t>Aleksis Emīls Altbergs</t>
  </si>
  <si>
    <t>Jānis Dravnieks</t>
  </si>
  <si>
    <t>Snowfeel</t>
  </si>
  <si>
    <t>Luka Kleinbergs</t>
  </si>
  <si>
    <t>Kristaps Lazdāns</t>
  </si>
  <si>
    <t>Jānis Vilks</t>
  </si>
  <si>
    <t>Alberts Jansons</t>
  </si>
  <si>
    <t>Anrijs Apinis</t>
  </si>
  <si>
    <t>Edvards Vanags</t>
  </si>
  <si>
    <t>Jānis Jurdžs</t>
  </si>
  <si>
    <t>Raimonds Rotbergs</t>
  </si>
  <si>
    <t>Ernests Ābols</t>
  </si>
  <si>
    <t>Eduards Marks Burkovskis</t>
  </si>
  <si>
    <t>Žaks Gedra</t>
  </si>
  <si>
    <t>U16Z</t>
  </si>
  <si>
    <t>Klāvs Rubenis</t>
  </si>
  <si>
    <t>Elvis Opmanis</t>
  </si>
  <si>
    <t>Kristaps Stefans</t>
  </si>
  <si>
    <t>Dāvis Zvejnieks</t>
  </si>
  <si>
    <t>Dans Blūmiņš</t>
  </si>
  <si>
    <t>Vladimirs Sadovņikovs</t>
  </si>
  <si>
    <t>Ilmārs Tauriņš</t>
  </si>
  <si>
    <t>Ronalds Martinsons</t>
  </si>
  <si>
    <t>Jēkabs Baumanis</t>
  </si>
  <si>
    <t>Kārlis Vancovičs</t>
  </si>
  <si>
    <t>Ralfs Dreimanis</t>
  </si>
  <si>
    <t>Roberts Sniedze</t>
  </si>
  <si>
    <t>E</t>
  </si>
  <si>
    <t>S</t>
  </si>
  <si>
    <t>Vārds</t>
  </si>
  <si>
    <t>Uzvārds</t>
  </si>
  <si>
    <t>Dz. g.</t>
  </si>
  <si>
    <t>Sporta klubs/skola</t>
  </si>
  <si>
    <t>FIS DH</t>
  </si>
  <si>
    <t>19.JAN.13.SL</t>
  </si>
  <si>
    <t>FIS SL</t>
  </si>
  <si>
    <t>18.JAN.13.GS</t>
  </si>
  <si>
    <t>FIS GS</t>
  </si>
  <si>
    <t>18.JAN.13.SG</t>
  </si>
  <si>
    <t>FIS SG</t>
  </si>
  <si>
    <t>FIS SC</t>
  </si>
  <si>
    <t>DH</t>
  </si>
  <si>
    <t>SL</t>
  </si>
  <si>
    <t>GS</t>
  </si>
  <si>
    <t>SG</t>
  </si>
  <si>
    <t>SC</t>
  </si>
  <si>
    <t>Liene</t>
  </si>
  <si>
    <t>Bondare</t>
  </si>
  <si>
    <t>SK APEX</t>
  </si>
  <si>
    <t>Agnese</t>
  </si>
  <si>
    <t>Āboltiņa</t>
  </si>
  <si>
    <t>SK RĪGAS FAVORĪTS</t>
  </si>
  <si>
    <t>Ieva</t>
  </si>
  <si>
    <t>Meldere</t>
  </si>
  <si>
    <t>SK PANTERA/SSS</t>
  </si>
  <si>
    <t xml:space="preserve">Katrīna </t>
  </si>
  <si>
    <t>Krūmiņa</t>
  </si>
  <si>
    <t>SK KORE</t>
  </si>
  <si>
    <t>dnf</t>
  </si>
  <si>
    <t>Anna</t>
  </si>
  <si>
    <t>Lelde</t>
  </si>
  <si>
    <t>Gasūna</t>
  </si>
  <si>
    <t>SE</t>
  </si>
  <si>
    <t>SK ZIEMEĻPOLS</t>
  </si>
  <si>
    <t>Beāte</t>
  </si>
  <si>
    <t>Bērziņa</t>
  </si>
  <si>
    <t>SK ZIEMEĻPOLS/SSS</t>
  </si>
  <si>
    <t>dsq</t>
  </si>
  <si>
    <t>Evelīna</t>
  </si>
  <si>
    <t>Krista</t>
  </si>
  <si>
    <t>Vitkovska</t>
  </si>
  <si>
    <t>Marta Luīze</t>
  </si>
  <si>
    <t>Averčenko</t>
  </si>
  <si>
    <t>Žaklīna</t>
  </si>
  <si>
    <t>Frickausa</t>
  </si>
  <si>
    <t>SM</t>
  </si>
  <si>
    <t>SK VIRSOTNE</t>
  </si>
  <si>
    <t>Elza</t>
  </si>
  <si>
    <t>Rozenfelde</t>
  </si>
  <si>
    <t>Volgemute</t>
  </si>
  <si>
    <t>TRAVERSS-V</t>
  </si>
  <si>
    <t>Madara</t>
  </si>
  <si>
    <t>Elīna Sabīne</t>
  </si>
  <si>
    <t>Nežborte</t>
  </si>
  <si>
    <t>Zvine</t>
  </si>
  <si>
    <t>Jeļena</t>
  </si>
  <si>
    <t>Brokāne</t>
  </si>
  <si>
    <t>Vita</t>
  </si>
  <si>
    <t>Ciesniece</t>
  </si>
  <si>
    <t xml:space="preserve">Patrīcija Anna </t>
  </si>
  <si>
    <t>Alsiņa</t>
  </si>
  <si>
    <t>Laima</t>
  </si>
  <si>
    <t>Kaufiņa</t>
  </si>
  <si>
    <t>Žanete</t>
  </si>
  <si>
    <t>Gedra</t>
  </si>
  <si>
    <t>Rūta Irbe</t>
  </si>
  <si>
    <t>Tropa</t>
  </si>
  <si>
    <t>Līva</t>
  </si>
  <si>
    <t>Trektere</t>
  </si>
  <si>
    <t>Marta</t>
  </si>
  <si>
    <t>Garā</t>
  </si>
  <si>
    <t>Liepa</t>
  </si>
  <si>
    <t>Jansona</t>
  </si>
  <si>
    <t>SK AUGSTIENE</t>
  </si>
  <si>
    <t>Gruntmane</t>
  </si>
  <si>
    <t>SK ASI</t>
  </si>
  <si>
    <t>,</t>
  </si>
  <si>
    <t>Kristaps</t>
  </si>
  <si>
    <t>Zvejnieks</t>
  </si>
  <si>
    <t>Roberts</t>
  </si>
  <si>
    <t>Rode</t>
  </si>
  <si>
    <t>VE</t>
  </si>
  <si>
    <t>Kaspars</t>
  </si>
  <si>
    <t>Daugulis</t>
  </si>
  <si>
    <t>Miks</t>
  </si>
  <si>
    <t>Mārtiņš</t>
  </si>
  <si>
    <t>Onskulis</t>
  </si>
  <si>
    <t>SK PANTERA</t>
  </si>
  <si>
    <t>Toms</t>
  </si>
  <si>
    <t>Sarkanis</t>
  </si>
  <si>
    <t>Briška</t>
  </si>
  <si>
    <t>Ģirts</t>
  </si>
  <si>
    <t>Zīle</t>
  </si>
  <si>
    <t>Daniels</t>
  </si>
  <si>
    <t>Fogelis</t>
  </si>
  <si>
    <t>Dainis</t>
  </si>
  <si>
    <t>Krauja</t>
  </si>
  <si>
    <t>Edgars</t>
  </si>
  <si>
    <t>Kupčs</t>
  </si>
  <si>
    <t>VM</t>
  </si>
  <si>
    <t>Jānis</t>
  </si>
  <si>
    <t>Korde</t>
  </si>
  <si>
    <t>Pauls</t>
  </si>
  <si>
    <t>Stēga</t>
  </si>
  <si>
    <t>Svens</t>
  </si>
  <si>
    <t>Markss</t>
  </si>
  <si>
    <t>Dzintars</t>
  </si>
  <si>
    <t>Melvers</t>
  </si>
  <si>
    <t>Toms Gustavs</t>
  </si>
  <si>
    <t>Čivčs</t>
  </si>
  <si>
    <t>Armands</t>
  </si>
  <si>
    <t>Zariņš</t>
  </si>
  <si>
    <t>Artūrs</t>
  </si>
  <si>
    <t>Kāršenieks</t>
  </si>
  <si>
    <t>Kārlis</t>
  </si>
  <si>
    <t>Briedis</t>
  </si>
  <si>
    <t>Priedītis</t>
  </si>
  <si>
    <t>Elvis</t>
  </si>
  <si>
    <t>Opmanis</t>
  </si>
  <si>
    <t>Gundars</t>
  </si>
  <si>
    <t>Krauklis</t>
  </si>
  <si>
    <t>Švalbe</t>
  </si>
  <si>
    <t>Kalvis</t>
  </si>
  <si>
    <t>Lokmanis</t>
  </si>
  <si>
    <t>Aigars</t>
  </si>
  <si>
    <t>Janovičs</t>
  </si>
  <si>
    <t>Knostenbergs</t>
  </si>
  <si>
    <t>Pēteris</t>
  </si>
  <si>
    <t>Kovisārs</t>
  </si>
  <si>
    <t>Klāvs</t>
  </si>
  <si>
    <t>Rubenis</t>
  </si>
  <si>
    <t>Andris</t>
  </si>
  <si>
    <t>Martuļevs</t>
  </si>
  <si>
    <t>Beitāns</t>
  </si>
  <si>
    <t>Emīls</t>
  </si>
  <si>
    <t>Gailis</t>
  </si>
  <si>
    <t>Matiass</t>
  </si>
  <si>
    <t>Jansons</t>
  </si>
  <si>
    <t>Kaufiņš</t>
  </si>
  <si>
    <t>Braunbergs</t>
  </si>
  <si>
    <t>Nauris</t>
  </si>
  <si>
    <t>Danče</t>
  </si>
  <si>
    <t>Māris</t>
  </si>
  <si>
    <t>Antonevičs</t>
  </si>
  <si>
    <t>Aleksis</t>
  </si>
  <si>
    <t>Kerno</t>
  </si>
  <si>
    <t>Matīss</t>
  </si>
  <si>
    <t>Upītis</t>
  </si>
  <si>
    <t>Gulbis</t>
  </si>
  <si>
    <t>SK SNOWFEEL</t>
  </si>
  <si>
    <t>Birzulis</t>
  </si>
  <si>
    <t>Reinis</t>
  </si>
  <si>
    <t>Āboltiņš</t>
  </si>
  <si>
    <t>FIS Code</t>
  </si>
  <si>
    <t>Competitor</t>
  </si>
  <si>
    <t>Nation</t>
  </si>
  <si>
    <t>YoB</t>
  </si>
  <si>
    <t>Rank</t>
  </si>
  <si>
    <t>s</t>
  </si>
  <si>
    <t>LSS FIS DH</t>
  </si>
  <si>
    <t>LSS FIS SL</t>
  </si>
  <si>
    <t>LSS FIS GS</t>
  </si>
  <si>
    <t>LSS FIS SG</t>
  </si>
  <si>
    <t>LSS FIS SC</t>
  </si>
  <si>
    <t>FIS punkti</t>
  </si>
  <si>
    <t>SL, GS</t>
  </si>
  <si>
    <t>DH,SG,SC</t>
  </si>
  <si>
    <t>GASUNA Lelde </t>
  </si>
  <si>
    <t>LAT </t>
  </si>
  <si>
    <t>258.46</t>
  </si>
  <si>
    <t>&gt;</t>
  </si>
  <si>
    <t>39.92</t>
  </si>
  <si>
    <t>48.32</t>
  </si>
  <si>
    <t>*</t>
  </si>
  <si>
    <t>193.33</t>
  </si>
  <si>
    <t>164.55</t>
  </si>
  <si>
    <t>0-10</t>
  </si>
  <si>
    <t>ABOLTINA Agnese </t>
  </si>
  <si>
    <t>62.90</t>
  </si>
  <si>
    <t>11\15</t>
  </si>
  <si>
    <t>KRUMINA Katrina </t>
  </si>
  <si>
    <t>193.00</t>
  </si>
  <si>
    <t>70.30</t>
  </si>
  <si>
    <t>157.01</t>
  </si>
  <si>
    <t>237.83</t>
  </si>
  <si>
    <t>+</t>
  </si>
  <si>
    <t>16-20</t>
  </si>
  <si>
    <t>BONDARE Anna </t>
  </si>
  <si>
    <t>---</t>
  </si>
  <si>
    <t>143.23</t>
  </si>
  <si>
    <t>#</t>
  </si>
  <si>
    <t>120.96</t>
  </si>
  <si>
    <t>258.56</t>
  </si>
  <si>
    <t>526.03</t>
  </si>
  <si>
    <t>21-30</t>
  </si>
  <si>
    <t>BONDARE Liene </t>
  </si>
  <si>
    <t>92.98</t>
  </si>
  <si>
    <t>101.90</t>
  </si>
  <si>
    <t>31-40</t>
  </si>
  <si>
    <t>MELDERE Ieva </t>
  </si>
  <si>
    <t>219.10</t>
  </si>
  <si>
    <t>41-50</t>
  </si>
  <si>
    <t>ROZENFELDE Elza </t>
  </si>
  <si>
    <t>185.82</t>
  </si>
  <si>
    <t>51-60</t>
  </si>
  <si>
    <t>VITKOVSKA Krista </t>
  </si>
  <si>
    <t>61-70</t>
  </si>
  <si>
    <t>71-80</t>
  </si>
  <si>
    <t>81-90</t>
  </si>
  <si>
    <t>91-100</t>
  </si>
  <si>
    <t>101-120</t>
  </si>
  <si>
    <t>121-150</t>
  </si>
  <si>
    <t>ZVEJNIEKS Kristaps </t>
  </si>
  <si>
    <t>69.62</t>
  </si>
  <si>
    <t>RODE Roberts </t>
  </si>
  <si>
    <t>59.84</t>
  </si>
  <si>
    <t>83.26</t>
  </si>
  <si>
    <t>LANSMANIS Einars </t>
  </si>
  <si>
    <t>129.58</t>
  </si>
  <si>
    <t>78.63</t>
  </si>
  <si>
    <t>81.16</t>
  </si>
  <si>
    <t>104.49</t>
  </si>
  <si>
    <t>141.45</t>
  </si>
  <si>
    <t>DAUGULIS Kaspars </t>
  </si>
  <si>
    <t>101.48</t>
  </si>
  <si>
    <t>107.29</t>
  </si>
  <si>
    <t>218.58</t>
  </si>
  <si>
    <t>ZVEJNIEKS Miks </t>
  </si>
  <si>
    <t>61.35</t>
  </si>
  <si>
    <t>ONSKULIS Martins </t>
  </si>
  <si>
    <t>SARKANIS Toms </t>
  </si>
  <si>
    <t>259.50</t>
  </si>
  <si>
    <t>BRISHKA Roberts </t>
  </si>
  <si>
    <t>333.93</t>
  </si>
  <si>
    <t>528.06</t>
  </si>
  <si>
    <t>ZILE Girts </t>
  </si>
  <si>
    <t>113.49</t>
  </si>
  <si>
    <t>178.52</t>
  </si>
  <si>
    <t>FOGELIS Daniels </t>
  </si>
  <si>
    <t>165.95</t>
  </si>
  <si>
    <t>ZARINS Armands </t>
  </si>
  <si>
    <t>146.54</t>
  </si>
  <si>
    <t>JANOVICS Kristaps </t>
  </si>
  <si>
    <t>SGBC</t>
  </si>
  <si>
    <t>GSBC</t>
  </si>
  <si>
    <t>SLBC</t>
  </si>
  <si>
    <t>Traverss-V</t>
  </si>
  <si>
    <t>International Ski Team</t>
  </si>
  <si>
    <t>Augstiene</t>
  </si>
  <si>
    <t>LSS punkti</t>
  </si>
  <si>
    <t>Catarina</t>
  </si>
  <si>
    <t>Gillerstedt</t>
  </si>
  <si>
    <t>89.49</t>
  </si>
  <si>
    <t>M</t>
  </si>
  <si>
    <t>167.39</t>
  </si>
  <si>
    <t>98.46</t>
  </si>
  <si>
    <t>153.66</t>
  </si>
  <si>
    <t>133.14</t>
  </si>
  <si>
    <t>45.36</t>
  </si>
  <si>
    <t>150.06</t>
  </si>
  <si>
    <t>93.61</t>
  </si>
  <si>
    <t>142.80</t>
  </si>
  <si>
    <t>4.FEB.13 SL</t>
  </si>
  <si>
    <t>3.FEB.13 GS</t>
  </si>
  <si>
    <t>3.FEB.13 SG</t>
  </si>
  <si>
    <t>Raitis</t>
  </si>
  <si>
    <t>Irbe</t>
  </si>
  <si>
    <t>Sporta klubs/ skola</t>
  </si>
  <si>
    <t>03.FEB.13.SL</t>
  </si>
  <si>
    <t>02.FEB.13.GS</t>
  </si>
  <si>
    <t>02.FEB.13.SG</t>
  </si>
  <si>
    <t>71.66</t>
  </si>
  <si>
    <t>73.49</t>
  </si>
  <si>
    <t>44.53</t>
  </si>
  <si>
    <t>58.51</t>
  </si>
  <si>
    <t>68.51</t>
  </si>
  <si>
    <t>44.20</t>
  </si>
  <si>
    <t>169.28</t>
  </si>
  <si>
    <t>SGČ</t>
  </si>
  <si>
    <t>GSČ</t>
  </si>
  <si>
    <t>SLČ</t>
  </si>
  <si>
    <t>U21</t>
  </si>
  <si>
    <t>VU21</t>
  </si>
  <si>
    <t>SU21</t>
  </si>
  <si>
    <t>96 </t>
  </si>
  <si>
    <t>98.47</t>
  </si>
  <si>
    <t>111.47</t>
  </si>
  <si>
    <t>BERZINA Beate </t>
  </si>
  <si>
    <t>94 </t>
  </si>
  <si>
    <t>92 </t>
  </si>
  <si>
    <t>90 </t>
  </si>
  <si>
    <t>95 </t>
  </si>
  <si>
    <t>195.03</t>
  </si>
  <si>
    <t>BCSG</t>
  </si>
  <si>
    <t>BCGS</t>
  </si>
  <si>
    <t>BCSL</t>
  </si>
  <si>
    <t>Roberts Kanapolis</t>
  </si>
  <si>
    <t>Sintija Keita Vējiņa</t>
  </si>
  <si>
    <t>Luīze Marta Andersone</t>
  </si>
  <si>
    <t>Bruno Milbrets</t>
  </si>
  <si>
    <t>19.MAR.13.SG</t>
  </si>
  <si>
    <t>20.MAR.13.GS</t>
  </si>
  <si>
    <t>21.MAR.13.SL</t>
  </si>
  <si>
    <t>69.91</t>
  </si>
  <si>
    <t>119.46</t>
  </si>
  <si>
    <t>112.50</t>
  </si>
  <si>
    <t>75.49</t>
  </si>
  <si>
    <t>88.77</t>
  </si>
  <si>
    <t>51.00</t>
  </si>
  <si>
    <t>122.68</t>
  </si>
  <si>
    <t>52.29</t>
  </si>
  <si>
    <t>56.52</t>
  </si>
  <si>
    <t>63.57</t>
  </si>
  <si>
    <t>79.43</t>
  </si>
  <si>
    <t>12.41</t>
  </si>
  <si>
    <t>23.66</t>
  </si>
  <si>
    <t>44.76</t>
  </si>
  <si>
    <t>33..05</t>
  </si>
  <si>
    <t>42..04</t>
  </si>
  <si>
    <t>LSS 2012./2013. gada sezonas rangs kalnu slēpošanā</t>
  </si>
  <si>
    <t>LSS 2012./2013. gada sezonas klubu rangs kalnu slēpošanā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</si>
</sst>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9"/>
      <color indexed="20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10"/>
      <color indexed="10"/>
      <name val="Arial"/>
      <family val="0"/>
    </font>
    <font>
      <b/>
      <sz val="9"/>
      <color indexed="1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0" fontId="3" fillId="34" borderId="0" xfId="0" applyFont="1" applyFill="1" applyAlignment="1">
      <alignment wrapText="1"/>
    </xf>
    <xf numFmtId="0" fontId="4" fillId="34" borderId="0" xfId="35" applyFill="1" applyAlignment="1" applyProtection="1">
      <alignment wrapText="1"/>
      <protection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6" fillId="36" borderId="15" xfId="0" applyFont="1" applyFill="1" applyBorder="1" applyAlignment="1">
      <alignment horizontal="center" textRotation="90"/>
    </xf>
    <xf numFmtId="0" fontId="5" fillId="37" borderId="15" xfId="0" applyFont="1" applyFill="1" applyBorder="1" applyAlignment="1">
      <alignment horizontal="right" textRotation="90"/>
    </xf>
    <xf numFmtId="0" fontId="6" fillId="37" borderId="15" xfId="0" applyFont="1" applyFill="1" applyBorder="1" applyAlignment="1">
      <alignment horizontal="right" textRotation="90"/>
    </xf>
    <xf numFmtId="0" fontId="3" fillId="37" borderId="0" xfId="0" applyFont="1" applyFill="1" applyBorder="1" applyAlignment="1">
      <alignment horizontal="right"/>
    </xf>
    <xf numFmtId="0" fontId="3" fillId="37" borderId="11" xfId="0" applyFont="1" applyFill="1" applyBorder="1" applyAlignment="1">
      <alignment horizontal="right"/>
    </xf>
    <xf numFmtId="0" fontId="3" fillId="37" borderId="1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5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left" textRotation="90"/>
    </xf>
    <xf numFmtId="0" fontId="5" fillId="39" borderId="15" xfId="0" applyFont="1" applyFill="1" applyBorder="1" applyAlignment="1">
      <alignment horizontal="left" textRotation="90" wrapText="1"/>
    </xf>
    <xf numFmtId="0" fontId="3" fillId="39" borderId="0" xfId="0" applyFont="1" applyFill="1" applyBorder="1" applyAlignment="1">
      <alignment horizontal="left"/>
    </xf>
    <xf numFmtId="0" fontId="6" fillId="39" borderId="15" xfId="0" applyFont="1" applyFill="1" applyBorder="1" applyAlignment="1">
      <alignment horizontal="right" textRotation="90"/>
    </xf>
    <xf numFmtId="0" fontId="3" fillId="39" borderId="11" xfId="0" applyFont="1" applyFill="1" applyBorder="1" applyAlignment="1">
      <alignment horizontal="right"/>
    </xf>
    <xf numFmtId="0" fontId="3" fillId="39" borderId="14" xfId="0" applyFont="1" applyFill="1" applyBorder="1" applyAlignment="1">
      <alignment horizontal="right"/>
    </xf>
    <xf numFmtId="0" fontId="3" fillId="39" borderId="0" xfId="0" applyFont="1" applyFill="1" applyBorder="1" applyAlignment="1">
      <alignment horizontal="right"/>
    </xf>
    <xf numFmtId="0" fontId="3" fillId="39" borderId="13" xfId="0" applyFont="1" applyFill="1" applyBorder="1" applyAlignment="1">
      <alignment horizontal="right"/>
    </xf>
    <xf numFmtId="0" fontId="3" fillId="39" borderId="12" xfId="0" applyFont="1" applyFill="1" applyBorder="1" applyAlignment="1">
      <alignment horizontal="right"/>
    </xf>
    <xf numFmtId="0" fontId="6" fillId="39" borderId="15" xfId="0" applyFont="1" applyFill="1" applyBorder="1" applyAlignment="1">
      <alignment horizontal="center" textRotation="90"/>
    </xf>
    <xf numFmtId="0" fontId="3" fillId="39" borderId="11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10" fillId="0" borderId="0" xfId="0" applyFont="1" applyAlignment="1">
      <alignment/>
    </xf>
    <xf numFmtId="0" fontId="5" fillId="40" borderId="15" xfId="0" applyFont="1" applyFill="1" applyBorder="1" applyAlignment="1">
      <alignment horizontal="left" textRotation="90"/>
    </xf>
    <xf numFmtId="0" fontId="3" fillId="40" borderId="0" xfId="0" applyFont="1" applyFill="1" applyBorder="1" applyAlignment="1">
      <alignment horizontal="left"/>
    </xf>
    <xf numFmtId="0" fontId="6" fillId="40" borderId="15" xfId="0" applyFont="1" applyFill="1" applyBorder="1" applyAlignment="1">
      <alignment horizontal="center" textRotation="90"/>
    </xf>
    <xf numFmtId="0" fontId="3" fillId="40" borderId="11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40" borderId="16" xfId="0" applyFont="1" applyFill="1" applyBorder="1" applyAlignment="1">
      <alignment/>
    </xf>
    <xf numFmtId="0" fontId="3" fillId="40" borderId="17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7" fillId="36" borderId="19" xfId="0" applyFont="1" applyFill="1" applyBorder="1" applyAlignment="1">
      <alignment horizontal="left"/>
    </xf>
    <xf numFmtId="0" fontId="3" fillId="36" borderId="2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3" fillId="41" borderId="20" xfId="0" applyFont="1" applyFill="1" applyBorder="1" applyAlignment="1">
      <alignment/>
    </xf>
    <xf numFmtId="0" fontId="3" fillId="42" borderId="20" xfId="0" applyFont="1" applyFill="1" applyBorder="1" applyAlignment="1">
      <alignment/>
    </xf>
    <xf numFmtId="0" fontId="3" fillId="40" borderId="21" xfId="0" applyFont="1" applyFill="1" applyBorder="1" applyAlignment="1">
      <alignment/>
    </xf>
    <xf numFmtId="0" fontId="6" fillId="36" borderId="22" xfId="0" applyFont="1" applyFill="1" applyBorder="1" applyAlignment="1">
      <alignment horizontal="left"/>
    </xf>
    <xf numFmtId="0" fontId="3" fillId="40" borderId="23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7" fillId="36" borderId="22" xfId="0" applyFont="1" applyFill="1" applyBorder="1" applyAlignment="1">
      <alignment horizontal="left"/>
    </xf>
    <xf numFmtId="0" fontId="3" fillId="40" borderId="25" xfId="0" applyFont="1" applyFill="1" applyBorder="1" applyAlignment="1">
      <alignment/>
    </xf>
    <xf numFmtId="0" fontId="7" fillId="36" borderId="26" xfId="0" applyFont="1" applyFill="1" applyBorder="1" applyAlignment="1">
      <alignment horizontal="left"/>
    </xf>
    <xf numFmtId="0" fontId="3" fillId="36" borderId="27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40" borderId="27" xfId="0" applyFont="1" applyFill="1" applyBorder="1" applyAlignment="1">
      <alignment/>
    </xf>
    <xf numFmtId="0" fontId="3" fillId="39" borderId="27" xfId="0" applyFont="1" applyFill="1" applyBorder="1" applyAlignment="1">
      <alignment/>
    </xf>
    <xf numFmtId="0" fontId="3" fillId="40" borderId="28" xfId="0" applyFont="1" applyFill="1" applyBorder="1" applyAlignment="1">
      <alignment/>
    </xf>
    <xf numFmtId="0" fontId="3" fillId="40" borderId="13" xfId="0" applyFont="1" applyFill="1" applyBorder="1" applyAlignment="1">
      <alignment horizontal="right"/>
    </xf>
    <xf numFmtId="0" fontId="3" fillId="40" borderId="0" xfId="0" applyFont="1" applyFill="1" applyBorder="1" applyAlignment="1">
      <alignment horizontal="right"/>
    </xf>
    <xf numFmtId="0" fontId="8" fillId="36" borderId="20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3" fillId="40" borderId="29" xfId="0" applyFont="1" applyFill="1" applyBorder="1" applyAlignment="1">
      <alignment/>
    </xf>
    <xf numFmtId="0" fontId="3" fillId="40" borderId="29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40" borderId="20" xfId="0" applyFont="1" applyFill="1" applyBorder="1" applyAlignment="1">
      <alignment horizontal="right"/>
    </xf>
    <xf numFmtId="0" fontId="3" fillId="40" borderId="21" xfId="0" applyFont="1" applyFill="1" applyBorder="1" applyAlignment="1">
      <alignment horizontal="right"/>
    </xf>
    <xf numFmtId="0" fontId="3" fillId="40" borderId="25" xfId="0" applyFont="1" applyFill="1" applyBorder="1" applyAlignment="1">
      <alignment horizontal="right"/>
    </xf>
    <xf numFmtId="0" fontId="12" fillId="36" borderId="19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uk/604/613.html?sector=AL&amp;listid=192&amp;competitorid=151492&amp;type=fispoints" TargetMode="External" /><Relationship Id="rId2" Type="http://schemas.openxmlformats.org/officeDocument/2006/relationships/hyperlink" Target="http://www.fis-ski.com/uk/604/613.html?sector=AL&amp;listid=192&amp;competitorid=119437&amp;type=fispoints" TargetMode="External" /><Relationship Id="rId3" Type="http://schemas.openxmlformats.org/officeDocument/2006/relationships/hyperlink" Target="http://www.fis-ski.com/uk/604/613.html?sector=AL&amp;listid=192&amp;competitorid=172105&amp;type=fispoints" TargetMode="External" /><Relationship Id="rId4" Type="http://schemas.openxmlformats.org/officeDocument/2006/relationships/hyperlink" Target="http://www.fis-ski.com/uk/604/613.html?sector=AL&amp;listid=192&amp;competitorid=184257&amp;type=fispoints" TargetMode="External" /><Relationship Id="rId5" Type="http://schemas.openxmlformats.org/officeDocument/2006/relationships/hyperlink" Target="http://www.fis-ski.com/uk/604/613.html?sector=AL&amp;listid=192&amp;competitorid=94802&amp;type=fispoints" TargetMode="External" /><Relationship Id="rId6" Type="http://schemas.openxmlformats.org/officeDocument/2006/relationships/hyperlink" Target="http://www.fis-ski.com/uk/604/613.html?sector=AL&amp;listid=192&amp;competitorid=155119&amp;type=fispoints" TargetMode="External" /><Relationship Id="rId7" Type="http://schemas.openxmlformats.org/officeDocument/2006/relationships/hyperlink" Target="http://www.fis-ski.com/uk/604/613.html?sector=AL&amp;listid=192&amp;competitorid=79341&amp;type=fispoints" TargetMode="External" /><Relationship Id="rId8" Type="http://schemas.openxmlformats.org/officeDocument/2006/relationships/hyperlink" Target="http://www.fis-ski.com/uk/604/613.html?sector=AL&amp;listid=192&amp;competitorid=169275&amp;type=fispoints" TargetMode="External" /><Relationship Id="rId9" Type="http://schemas.openxmlformats.org/officeDocument/2006/relationships/hyperlink" Target="http://www.fis-ski.com/uk/604/613.html?sector=AL&amp;listid=192&amp;competitorid=169295&amp;type=fispoints" TargetMode="External" /><Relationship Id="rId10" Type="http://schemas.openxmlformats.org/officeDocument/2006/relationships/hyperlink" Target="http://www.fis-ski.com/uk/604/613.html?sector=AL&amp;listid=192&amp;competitorid=162357&amp;type=fispoints" TargetMode="External" /><Relationship Id="rId11" Type="http://schemas.openxmlformats.org/officeDocument/2006/relationships/hyperlink" Target="http://www.fis-ski.com/uk/604/613.html?sector=AL&amp;listid=192&amp;competitorid=137645&amp;type=fispoints" TargetMode="External" /><Relationship Id="rId12" Type="http://schemas.openxmlformats.org/officeDocument/2006/relationships/hyperlink" Target="http://www.fis-ski.com/uk/604/613.html?sector=AL&amp;listid=192&amp;competitorid=169276&amp;type=fispoints" TargetMode="External" /><Relationship Id="rId13" Type="http://schemas.openxmlformats.org/officeDocument/2006/relationships/hyperlink" Target="http://www.fis-ski.com/uk/604/613.html?sector=AL&amp;listid=196&amp;competitorid=172203&amp;type=fispoints" TargetMode="External" /><Relationship Id="rId14" Type="http://schemas.openxmlformats.org/officeDocument/2006/relationships/hyperlink" Target="http://www.fis-ski.com/uk/604/613.html?sector=AL&amp;listid=196&amp;competitorid=162512&amp;type=fispoints" TargetMode="External" /><Relationship Id="rId15" Type="http://schemas.openxmlformats.org/officeDocument/2006/relationships/hyperlink" Target="http://www.fis-ski.com/uk/604/613.html?sector=AL&amp;listid=196&amp;competitorid=137647&amp;type=fispoints" TargetMode="External" /><Relationship Id="rId16" Type="http://schemas.openxmlformats.org/officeDocument/2006/relationships/hyperlink" Target="http://www.fis-ski.com/uk/604/613.html?sector=AL&amp;listid=196&amp;competitorid=172202&amp;type=fispoints" TargetMode="External" /><Relationship Id="rId17" Type="http://schemas.openxmlformats.org/officeDocument/2006/relationships/hyperlink" Target="http://www.fis-ski.com/uk/604/613.html?sector=AL&amp;listid=196&amp;competitorid=119433&amp;type=fispoints" TargetMode="External" /><Relationship Id="rId18" Type="http://schemas.openxmlformats.org/officeDocument/2006/relationships/hyperlink" Target="http://www.fis-ski.com/uk/604/613.html?sector=AL&amp;listid=196&amp;competitorid=155118&amp;type=fispoints" TargetMode="External" /><Relationship Id="rId19" Type="http://schemas.openxmlformats.org/officeDocument/2006/relationships/hyperlink" Target="http://www.fis-ski.com/uk/604/613.html?sector=AL&amp;listid=196&amp;competitorid=161152&amp;type=fispoints" TargetMode="External" /><Relationship Id="rId20" Type="http://schemas.openxmlformats.org/officeDocument/2006/relationships/hyperlink" Target="http://www.fis-ski.com/uk/604/613.html?sector=AL&amp;listid=196&amp;competitorid=169294&amp;type=fispoints" TargetMode="External" /><Relationship Id="rId21" Type="http://schemas.openxmlformats.org/officeDocument/2006/relationships/hyperlink" Target="http://www.fis-ski.com/uk/604/613.html?sector=AL&amp;listid=196&amp;competitorid=169292&amp;type=fispoints" TargetMode="External" /><Relationship Id="rId2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6.00390625" style="24" bestFit="1" customWidth="1"/>
    <col min="2" max="2" width="25.28125" style="24" bestFit="1" customWidth="1"/>
    <col min="3" max="3" width="6.8515625" style="24" customWidth="1"/>
    <col min="4" max="4" width="7.28125" style="24" bestFit="1" customWidth="1"/>
    <col min="5" max="5" width="14.421875" style="24" customWidth="1"/>
    <col min="6" max="7" width="4.7109375" style="24" bestFit="1" customWidth="1"/>
    <col min="8" max="8" width="5.00390625" style="24" bestFit="1" customWidth="1"/>
    <col min="9" max="9" width="6.28125" style="24" bestFit="1" customWidth="1"/>
    <col min="10" max="11" width="4.7109375" style="24" bestFit="1" customWidth="1"/>
    <col min="12" max="12" width="5.00390625" style="24" bestFit="1" customWidth="1"/>
    <col min="13" max="13" width="6.28125" style="24" bestFit="1" customWidth="1"/>
    <col min="14" max="15" width="4.421875" style="24" bestFit="1" customWidth="1"/>
    <col min="16" max="16" width="4.7109375" style="24" customWidth="1"/>
    <col min="17" max="17" width="6.00390625" style="24" bestFit="1" customWidth="1"/>
    <col min="18" max="18" width="8.00390625" style="24" bestFit="1" customWidth="1"/>
  </cols>
  <sheetData>
    <row r="1" ht="15.75">
      <c r="A1" s="94" t="s">
        <v>449</v>
      </c>
    </row>
    <row r="2" spans="1:18" ht="1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8" t="s">
        <v>5</v>
      </c>
      <c r="G2" s="28" t="s">
        <v>8</v>
      </c>
      <c r="H2" s="28" t="s">
        <v>408</v>
      </c>
      <c r="I2" s="28" t="s">
        <v>423</v>
      </c>
      <c r="J2" s="28" t="s">
        <v>6</v>
      </c>
      <c r="K2" s="28" t="s">
        <v>9</v>
      </c>
      <c r="L2" s="28" t="s">
        <v>409</v>
      </c>
      <c r="M2" s="28" t="s">
        <v>424</v>
      </c>
      <c r="N2" s="28" t="s">
        <v>7</v>
      </c>
      <c r="O2" s="28" t="s">
        <v>10</v>
      </c>
      <c r="P2" s="28" t="s">
        <v>410</v>
      </c>
      <c r="Q2" s="28" t="s">
        <v>425</v>
      </c>
      <c r="R2" s="28" t="s">
        <v>11</v>
      </c>
    </row>
    <row r="3" spans="1:18" ht="12.75">
      <c r="A3" s="22">
        <v>1</v>
      </c>
      <c r="B3" s="22" t="s">
        <v>12</v>
      </c>
      <c r="C3" s="22">
        <v>2001</v>
      </c>
      <c r="D3" s="22" t="s">
        <v>13</v>
      </c>
      <c r="E3" s="22" t="s">
        <v>14</v>
      </c>
      <c r="F3" s="23">
        <v>100</v>
      </c>
      <c r="G3" s="23">
        <v>100</v>
      </c>
      <c r="H3" s="23">
        <v>200</v>
      </c>
      <c r="I3" s="23">
        <v>200</v>
      </c>
      <c r="J3" s="23">
        <v>100</v>
      </c>
      <c r="K3" s="23">
        <v>100</v>
      </c>
      <c r="L3" s="23">
        <v>160</v>
      </c>
      <c r="M3" s="23">
        <v>200</v>
      </c>
      <c r="N3" s="23">
        <v>100</v>
      </c>
      <c r="O3" s="23">
        <v>0</v>
      </c>
      <c r="P3" s="23">
        <v>200</v>
      </c>
      <c r="Q3" s="23">
        <v>200</v>
      </c>
      <c r="R3" s="23">
        <f aca="true" t="shared" si="0" ref="R3:R25">MAX(F3:I3)+LARGE(F3:I3,2)+MAX(J3:M3)+LARGE(J3:M3,2)+MAX(N3:Q3)+LARGE(N3:Q3,2)</f>
        <v>1160</v>
      </c>
    </row>
    <row r="4" spans="1:18" ht="12.75">
      <c r="A4" s="22">
        <v>2</v>
      </c>
      <c r="B4" s="22" t="s">
        <v>427</v>
      </c>
      <c r="C4" s="22">
        <v>2001</v>
      </c>
      <c r="D4" s="22" t="s">
        <v>13</v>
      </c>
      <c r="E4" s="22" t="s">
        <v>18</v>
      </c>
      <c r="F4" s="23"/>
      <c r="G4" s="23"/>
      <c r="H4" s="23">
        <v>160</v>
      </c>
      <c r="I4" s="23">
        <v>160</v>
      </c>
      <c r="J4" s="23"/>
      <c r="K4" s="23"/>
      <c r="L4" s="23">
        <v>200</v>
      </c>
      <c r="M4" s="23">
        <v>160</v>
      </c>
      <c r="N4" s="23"/>
      <c r="O4" s="23"/>
      <c r="P4" s="23">
        <v>120</v>
      </c>
      <c r="Q4" s="23">
        <v>0</v>
      </c>
      <c r="R4" s="23">
        <f t="shared" si="0"/>
        <v>800</v>
      </c>
    </row>
    <row r="5" spans="1:18" ht="12.75">
      <c r="A5" s="22">
        <v>3</v>
      </c>
      <c r="B5" s="22" t="s">
        <v>15</v>
      </c>
      <c r="C5" s="22">
        <v>2001</v>
      </c>
      <c r="D5" s="22" t="s">
        <v>13</v>
      </c>
      <c r="E5" s="22" t="s">
        <v>16</v>
      </c>
      <c r="F5" s="23">
        <v>80</v>
      </c>
      <c r="G5" s="23">
        <v>80</v>
      </c>
      <c r="H5" s="23">
        <v>0</v>
      </c>
      <c r="I5" s="23">
        <v>100</v>
      </c>
      <c r="J5" s="23">
        <v>60</v>
      </c>
      <c r="K5" s="23">
        <v>0</v>
      </c>
      <c r="L5" s="23">
        <v>120</v>
      </c>
      <c r="M5" s="23">
        <v>120</v>
      </c>
      <c r="N5" s="23">
        <v>80</v>
      </c>
      <c r="O5" s="23">
        <v>80</v>
      </c>
      <c r="P5" s="23">
        <v>160</v>
      </c>
      <c r="Q5" s="23">
        <v>120</v>
      </c>
      <c r="R5" s="23">
        <f t="shared" si="0"/>
        <v>700</v>
      </c>
    </row>
    <row r="6" spans="1:18" ht="12.75">
      <c r="A6" s="22">
        <v>4</v>
      </c>
      <c r="B6" s="22" t="s">
        <v>22</v>
      </c>
      <c r="C6" s="22">
        <v>2001</v>
      </c>
      <c r="D6" s="22" t="s">
        <v>13</v>
      </c>
      <c r="E6" s="22" t="s">
        <v>16</v>
      </c>
      <c r="F6" s="23">
        <v>40</v>
      </c>
      <c r="G6" s="23">
        <v>40</v>
      </c>
      <c r="H6" s="23">
        <v>80</v>
      </c>
      <c r="I6" s="23">
        <v>90</v>
      </c>
      <c r="J6" s="23">
        <v>40</v>
      </c>
      <c r="K6" s="23">
        <v>50</v>
      </c>
      <c r="L6" s="23">
        <v>100</v>
      </c>
      <c r="M6" s="23">
        <v>100</v>
      </c>
      <c r="N6" s="23">
        <v>0</v>
      </c>
      <c r="O6" s="23">
        <v>60</v>
      </c>
      <c r="P6" s="23">
        <v>100</v>
      </c>
      <c r="Q6" s="23">
        <v>100</v>
      </c>
      <c r="R6" s="23">
        <f t="shared" si="0"/>
        <v>570</v>
      </c>
    </row>
    <row r="7" spans="1:22" ht="12.75">
      <c r="A7" s="22">
        <v>5</v>
      </c>
      <c r="B7" s="22" t="s">
        <v>21</v>
      </c>
      <c r="C7" s="22">
        <v>2001</v>
      </c>
      <c r="D7" s="22" t="s">
        <v>13</v>
      </c>
      <c r="E7" s="22" t="s">
        <v>18</v>
      </c>
      <c r="F7" s="23">
        <v>26</v>
      </c>
      <c r="G7" s="23">
        <v>32</v>
      </c>
      <c r="H7" s="23">
        <v>90</v>
      </c>
      <c r="I7" s="23">
        <v>80</v>
      </c>
      <c r="J7" s="23">
        <v>45</v>
      </c>
      <c r="K7" s="23">
        <v>45</v>
      </c>
      <c r="L7" s="23">
        <v>72</v>
      </c>
      <c r="M7" s="23">
        <v>90</v>
      </c>
      <c r="N7" s="23">
        <v>60</v>
      </c>
      <c r="O7" s="23">
        <v>50</v>
      </c>
      <c r="P7" s="23">
        <v>36</v>
      </c>
      <c r="Q7" s="23">
        <v>160</v>
      </c>
      <c r="R7" s="23">
        <f t="shared" si="0"/>
        <v>552</v>
      </c>
      <c r="V7" s="25"/>
    </row>
    <row r="8" spans="1:22" ht="12.75">
      <c r="A8" s="22">
        <v>6</v>
      </c>
      <c r="B8" s="22" t="s">
        <v>19</v>
      </c>
      <c r="C8" s="22">
        <v>2002</v>
      </c>
      <c r="D8" s="22" t="s">
        <v>13</v>
      </c>
      <c r="E8" s="22" t="s">
        <v>20</v>
      </c>
      <c r="F8" s="23">
        <v>50</v>
      </c>
      <c r="G8" s="23">
        <v>50</v>
      </c>
      <c r="H8" s="23">
        <v>72</v>
      </c>
      <c r="I8" s="23">
        <v>120</v>
      </c>
      <c r="J8" s="23">
        <v>36</v>
      </c>
      <c r="K8" s="23">
        <v>60</v>
      </c>
      <c r="L8" s="23">
        <v>90</v>
      </c>
      <c r="M8" s="23">
        <v>0</v>
      </c>
      <c r="N8" s="23">
        <v>45</v>
      </c>
      <c r="O8" s="23">
        <v>40</v>
      </c>
      <c r="P8" s="23">
        <v>90</v>
      </c>
      <c r="Q8" s="23">
        <v>0</v>
      </c>
      <c r="R8" s="23">
        <f t="shared" si="0"/>
        <v>477</v>
      </c>
      <c r="V8" s="25"/>
    </row>
    <row r="9" spans="1:22" ht="12.75">
      <c r="A9" s="22">
        <v>7</v>
      </c>
      <c r="B9" s="22" t="s">
        <v>28</v>
      </c>
      <c r="C9" s="22">
        <v>2002</v>
      </c>
      <c r="D9" s="22" t="s">
        <v>13</v>
      </c>
      <c r="E9" s="22" t="s">
        <v>29</v>
      </c>
      <c r="F9" s="23">
        <v>0</v>
      </c>
      <c r="G9" s="23">
        <v>20</v>
      </c>
      <c r="H9" s="23">
        <v>58</v>
      </c>
      <c r="I9" s="23">
        <v>72</v>
      </c>
      <c r="J9" s="23">
        <v>16</v>
      </c>
      <c r="K9" s="23">
        <v>32</v>
      </c>
      <c r="L9" s="23">
        <v>40</v>
      </c>
      <c r="M9" s="23">
        <v>80</v>
      </c>
      <c r="N9" s="23">
        <v>29</v>
      </c>
      <c r="O9" s="23">
        <v>36</v>
      </c>
      <c r="P9" s="23">
        <v>72</v>
      </c>
      <c r="Q9" s="23">
        <v>90</v>
      </c>
      <c r="R9" s="23">
        <f t="shared" si="0"/>
        <v>412</v>
      </c>
      <c r="V9" s="25"/>
    </row>
    <row r="10" spans="1:22" ht="12.75">
      <c r="A10" s="22">
        <v>8</v>
      </c>
      <c r="B10" s="22" t="s">
        <v>26</v>
      </c>
      <c r="C10" s="22">
        <v>2001</v>
      </c>
      <c r="D10" s="22" t="s">
        <v>13</v>
      </c>
      <c r="E10" s="22" t="s">
        <v>18</v>
      </c>
      <c r="F10" s="23">
        <v>24</v>
      </c>
      <c r="G10" s="23">
        <v>29</v>
      </c>
      <c r="H10" s="23">
        <v>52</v>
      </c>
      <c r="I10" s="23">
        <v>64</v>
      </c>
      <c r="J10" s="23">
        <v>20</v>
      </c>
      <c r="K10" s="23">
        <v>36</v>
      </c>
      <c r="L10" s="23">
        <v>48</v>
      </c>
      <c r="M10" s="23">
        <v>72</v>
      </c>
      <c r="N10" s="23">
        <v>36</v>
      </c>
      <c r="O10" s="23">
        <v>45</v>
      </c>
      <c r="P10" s="23">
        <v>80</v>
      </c>
      <c r="Q10" s="23">
        <v>64</v>
      </c>
      <c r="R10" s="23">
        <f t="shared" si="0"/>
        <v>380</v>
      </c>
      <c r="V10" s="25"/>
    </row>
    <row r="11" spans="1:22" ht="12.75">
      <c r="A11" s="22">
        <v>9</v>
      </c>
      <c r="B11" s="22" t="s">
        <v>17</v>
      </c>
      <c r="C11" s="22">
        <v>2001</v>
      </c>
      <c r="D11" s="22" t="s">
        <v>13</v>
      </c>
      <c r="E11" s="22" t="s">
        <v>18</v>
      </c>
      <c r="F11" s="23">
        <v>60</v>
      </c>
      <c r="G11" s="23">
        <v>0</v>
      </c>
      <c r="H11" s="23"/>
      <c r="I11" s="23"/>
      <c r="J11" s="23">
        <v>80</v>
      </c>
      <c r="K11" s="23">
        <v>80</v>
      </c>
      <c r="L11" s="23"/>
      <c r="M11" s="23"/>
      <c r="N11" s="23">
        <v>50</v>
      </c>
      <c r="O11" s="23">
        <v>100</v>
      </c>
      <c r="P11" s="23"/>
      <c r="Q11" s="23"/>
      <c r="R11" s="23">
        <f t="shared" si="0"/>
        <v>370</v>
      </c>
      <c r="V11" s="25"/>
    </row>
    <row r="12" spans="1:22" ht="12.75">
      <c r="A12" s="22">
        <v>10</v>
      </c>
      <c r="B12" s="22" t="s">
        <v>23</v>
      </c>
      <c r="C12" s="22">
        <v>2002</v>
      </c>
      <c r="D12" s="22" t="s">
        <v>13</v>
      </c>
      <c r="E12" s="22" t="s">
        <v>14</v>
      </c>
      <c r="F12" s="23">
        <v>29</v>
      </c>
      <c r="G12" s="23">
        <v>60</v>
      </c>
      <c r="H12" s="23">
        <v>120</v>
      </c>
      <c r="I12" s="23"/>
      <c r="J12" s="23">
        <v>29</v>
      </c>
      <c r="K12" s="23">
        <v>40</v>
      </c>
      <c r="L12" s="23">
        <v>58</v>
      </c>
      <c r="M12" s="23"/>
      <c r="N12" s="23">
        <v>26</v>
      </c>
      <c r="O12" s="23">
        <v>32</v>
      </c>
      <c r="P12" s="23">
        <v>52</v>
      </c>
      <c r="Q12" s="23"/>
      <c r="R12" s="23">
        <f t="shared" si="0"/>
        <v>362</v>
      </c>
      <c r="V12" s="25"/>
    </row>
    <row r="13" spans="1:22" ht="12.75">
      <c r="A13" s="22">
        <v>11</v>
      </c>
      <c r="B13" s="22" t="s">
        <v>39</v>
      </c>
      <c r="C13" s="22">
        <v>2002</v>
      </c>
      <c r="D13" s="22" t="s">
        <v>13</v>
      </c>
      <c r="E13" s="22" t="s">
        <v>16</v>
      </c>
      <c r="F13" s="23"/>
      <c r="G13" s="23">
        <v>15</v>
      </c>
      <c r="H13" s="23">
        <v>44</v>
      </c>
      <c r="I13" s="23">
        <v>52</v>
      </c>
      <c r="J13" s="23"/>
      <c r="K13" s="23">
        <v>15</v>
      </c>
      <c r="L13" s="23">
        <v>32</v>
      </c>
      <c r="M13" s="23">
        <v>58</v>
      </c>
      <c r="N13" s="23">
        <v>0</v>
      </c>
      <c r="O13" s="23">
        <v>20</v>
      </c>
      <c r="P13" s="23">
        <v>44</v>
      </c>
      <c r="Q13" s="23">
        <v>72</v>
      </c>
      <c r="R13" s="23">
        <f t="shared" si="0"/>
        <v>302</v>
      </c>
      <c r="V13" s="25"/>
    </row>
    <row r="14" spans="1:22" ht="12.75">
      <c r="A14" s="22">
        <v>12</v>
      </c>
      <c r="B14" s="22" t="s">
        <v>35</v>
      </c>
      <c r="C14" s="22">
        <v>2001</v>
      </c>
      <c r="D14" s="22" t="s">
        <v>13</v>
      </c>
      <c r="E14" s="22" t="s">
        <v>18</v>
      </c>
      <c r="F14" s="23">
        <v>0</v>
      </c>
      <c r="G14" s="23">
        <v>22</v>
      </c>
      <c r="H14" s="23">
        <v>40</v>
      </c>
      <c r="I14" s="23">
        <v>58</v>
      </c>
      <c r="J14" s="23">
        <v>15</v>
      </c>
      <c r="K14" s="23">
        <v>18</v>
      </c>
      <c r="L14" s="23">
        <v>28</v>
      </c>
      <c r="M14" s="23">
        <v>64</v>
      </c>
      <c r="N14" s="23">
        <v>22</v>
      </c>
      <c r="O14" s="23">
        <v>18</v>
      </c>
      <c r="P14" s="23">
        <v>32</v>
      </c>
      <c r="Q14" s="23">
        <v>80</v>
      </c>
      <c r="R14" s="23">
        <f t="shared" si="0"/>
        <v>302</v>
      </c>
      <c r="V14" s="25"/>
    </row>
    <row r="15" spans="1:22" ht="12.75">
      <c r="A15" s="22">
        <v>13</v>
      </c>
      <c r="B15" s="22" t="s">
        <v>40</v>
      </c>
      <c r="C15" s="22">
        <v>2002</v>
      </c>
      <c r="D15" s="22" t="s">
        <v>13</v>
      </c>
      <c r="E15" s="22" t="s">
        <v>29</v>
      </c>
      <c r="F15" s="23">
        <v>20</v>
      </c>
      <c r="G15" s="23"/>
      <c r="H15" s="23">
        <v>100</v>
      </c>
      <c r="I15" s="23"/>
      <c r="J15" s="23">
        <v>26</v>
      </c>
      <c r="K15" s="23"/>
      <c r="L15" s="23">
        <v>80</v>
      </c>
      <c r="M15" s="23"/>
      <c r="N15" s="23"/>
      <c r="O15" s="23">
        <v>0</v>
      </c>
      <c r="P15" s="23">
        <v>58</v>
      </c>
      <c r="Q15" s="23"/>
      <c r="R15" s="23">
        <f t="shared" si="0"/>
        <v>284</v>
      </c>
      <c r="V15" s="25"/>
    </row>
    <row r="16" spans="1:18" ht="12.75">
      <c r="A16" s="22">
        <v>14</v>
      </c>
      <c r="B16" s="22" t="s">
        <v>27</v>
      </c>
      <c r="C16" s="22">
        <v>2002</v>
      </c>
      <c r="D16" s="22" t="s">
        <v>13</v>
      </c>
      <c r="E16" s="22" t="s">
        <v>20</v>
      </c>
      <c r="F16" s="23">
        <v>36</v>
      </c>
      <c r="G16" s="23">
        <v>36</v>
      </c>
      <c r="H16" s="23">
        <v>64</v>
      </c>
      <c r="I16" s="23"/>
      <c r="J16" s="23">
        <v>22</v>
      </c>
      <c r="K16" s="23">
        <v>29</v>
      </c>
      <c r="L16" s="23">
        <v>52</v>
      </c>
      <c r="M16" s="23"/>
      <c r="N16" s="23">
        <v>24</v>
      </c>
      <c r="O16" s="23">
        <v>22</v>
      </c>
      <c r="P16" s="23">
        <v>48</v>
      </c>
      <c r="Q16" s="23"/>
      <c r="R16" s="23">
        <f t="shared" si="0"/>
        <v>253</v>
      </c>
    </row>
    <row r="17" spans="1:18" ht="12.75">
      <c r="A17" s="22">
        <v>15</v>
      </c>
      <c r="B17" s="22" t="s">
        <v>34</v>
      </c>
      <c r="C17" s="22">
        <v>2001</v>
      </c>
      <c r="D17" s="22" t="s">
        <v>13</v>
      </c>
      <c r="E17" s="22" t="s">
        <v>33</v>
      </c>
      <c r="F17" s="23">
        <v>22</v>
      </c>
      <c r="G17" s="23">
        <v>26</v>
      </c>
      <c r="H17" s="23"/>
      <c r="I17" s="23"/>
      <c r="J17" s="23">
        <v>18</v>
      </c>
      <c r="K17" s="23">
        <v>26</v>
      </c>
      <c r="L17" s="23">
        <v>64</v>
      </c>
      <c r="M17" s="23"/>
      <c r="N17" s="23"/>
      <c r="O17" s="23">
        <v>26</v>
      </c>
      <c r="P17" s="23">
        <v>64</v>
      </c>
      <c r="Q17" s="23"/>
      <c r="R17" s="23">
        <f t="shared" si="0"/>
        <v>228</v>
      </c>
    </row>
    <row r="18" spans="1:18" ht="12.75">
      <c r="A18" s="22">
        <v>16</v>
      </c>
      <c r="B18" s="22" t="s">
        <v>24</v>
      </c>
      <c r="C18" s="22">
        <v>2001</v>
      </c>
      <c r="D18" s="22" t="s">
        <v>13</v>
      </c>
      <c r="E18" s="22" t="s">
        <v>25</v>
      </c>
      <c r="F18" s="23">
        <v>45</v>
      </c>
      <c r="G18" s="23">
        <v>45</v>
      </c>
      <c r="H18" s="23"/>
      <c r="I18" s="23"/>
      <c r="J18" s="23">
        <v>32</v>
      </c>
      <c r="K18" s="23">
        <v>24</v>
      </c>
      <c r="L18" s="23"/>
      <c r="M18" s="23"/>
      <c r="N18" s="23">
        <v>32</v>
      </c>
      <c r="O18" s="23">
        <v>29</v>
      </c>
      <c r="P18" s="23"/>
      <c r="Q18" s="23"/>
      <c r="R18" s="23">
        <f t="shared" si="0"/>
        <v>207</v>
      </c>
    </row>
    <row r="19" spans="1:22" ht="12.75">
      <c r="A19" s="22">
        <v>17</v>
      </c>
      <c r="B19" s="22" t="s">
        <v>32</v>
      </c>
      <c r="C19" s="22">
        <v>2001</v>
      </c>
      <c r="D19" s="22" t="s">
        <v>13</v>
      </c>
      <c r="E19" s="22" t="s">
        <v>33</v>
      </c>
      <c r="F19" s="23">
        <v>16</v>
      </c>
      <c r="G19" s="23">
        <v>16</v>
      </c>
      <c r="H19" s="23">
        <v>36</v>
      </c>
      <c r="I19" s="23"/>
      <c r="J19" s="23">
        <v>24</v>
      </c>
      <c r="K19" s="23">
        <v>22</v>
      </c>
      <c r="L19" s="23">
        <v>44</v>
      </c>
      <c r="M19" s="23"/>
      <c r="N19" s="23">
        <v>20</v>
      </c>
      <c r="O19" s="23">
        <v>24</v>
      </c>
      <c r="P19" s="23">
        <v>40</v>
      </c>
      <c r="Q19" s="23"/>
      <c r="R19" s="23">
        <f t="shared" si="0"/>
        <v>184</v>
      </c>
      <c r="V19" s="25"/>
    </row>
    <row r="20" spans="1:22" ht="12.75">
      <c r="A20" s="22">
        <v>18</v>
      </c>
      <c r="B20" s="22" t="s">
        <v>36</v>
      </c>
      <c r="C20" s="22">
        <v>2001</v>
      </c>
      <c r="D20" s="22" t="s">
        <v>13</v>
      </c>
      <c r="E20" s="22" t="s">
        <v>14</v>
      </c>
      <c r="F20" s="23">
        <v>14</v>
      </c>
      <c r="G20" s="23">
        <v>24</v>
      </c>
      <c r="H20" s="23">
        <v>48</v>
      </c>
      <c r="I20" s="23"/>
      <c r="J20" s="23">
        <v>13</v>
      </c>
      <c r="K20" s="23"/>
      <c r="L20" s="23">
        <v>30</v>
      </c>
      <c r="M20" s="23"/>
      <c r="N20" s="23">
        <v>16</v>
      </c>
      <c r="O20" s="23">
        <v>15</v>
      </c>
      <c r="P20" s="23">
        <v>22</v>
      </c>
      <c r="Q20" s="23"/>
      <c r="R20" s="23">
        <f t="shared" si="0"/>
        <v>153</v>
      </c>
      <c r="V20" s="25"/>
    </row>
    <row r="21" spans="1:22" ht="12.75">
      <c r="A21" s="22">
        <v>19</v>
      </c>
      <c r="B21" s="22" t="s">
        <v>37</v>
      </c>
      <c r="C21" s="22">
        <v>2001</v>
      </c>
      <c r="D21" s="22" t="s">
        <v>13</v>
      </c>
      <c r="E21" s="22" t="s">
        <v>16</v>
      </c>
      <c r="F21" s="23"/>
      <c r="G21" s="23">
        <v>14</v>
      </c>
      <c r="H21" s="23">
        <v>32</v>
      </c>
      <c r="I21" s="23"/>
      <c r="J21" s="23">
        <v>14</v>
      </c>
      <c r="K21" s="23">
        <v>16</v>
      </c>
      <c r="L21" s="23">
        <v>22</v>
      </c>
      <c r="M21" s="23"/>
      <c r="N21" s="23">
        <v>18</v>
      </c>
      <c r="O21" s="23">
        <v>14</v>
      </c>
      <c r="P21" s="23">
        <v>28</v>
      </c>
      <c r="Q21" s="23"/>
      <c r="R21" s="23">
        <f t="shared" si="0"/>
        <v>130</v>
      </c>
      <c r="V21" s="25"/>
    </row>
    <row r="22" spans="1:22" ht="12.75">
      <c r="A22" s="22">
        <v>20</v>
      </c>
      <c r="B22" s="22" t="s">
        <v>30</v>
      </c>
      <c r="C22" s="22">
        <v>2002</v>
      </c>
      <c r="D22" s="22" t="s">
        <v>13</v>
      </c>
      <c r="E22" s="22" t="s">
        <v>31</v>
      </c>
      <c r="F22" s="23">
        <v>32</v>
      </c>
      <c r="G22" s="23"/>
      <c r="H22" s="23">
        <v>0</v>
      </c>
      <c r="I22" s="23"/>
      <c r="J22" s="23">
        <v>50</v>
      </c>
      <c r="K22" s="23">
        <v>0</v>
      </c>
      <c r="L22" s="23"/>
      <c r="M22" s="23"/>
      <c r="N22" s="23">
        <v>40</v>
      </c>
      <c r="O22" s="23"/>
      <c r="P22" s="23">
        <v>0</v>
      </c>
      <c r="Q22" s="23"/>
      <c r="R22" s="23">
        <f t="shared" si="0"/>
        <v>122</v>
      </c>
      <c r="V22" s="25"/>
    </row>
    <row r="23" spans="1:22" ht="12.75">
      <c r="A23" s="22">
        <v>21</v>
      </c>
      <c r="B23" s="22" t="s">
        <v>38</v>
      </c>
      <c r="C23" s="22">
        <v>2002</v>
      </c>
      <c r="D23" s="22" t="s">
        <v>13</v>
      </c>
      <c r="E23" s="22" t="s">
        <v>16</v>
      </c>
      <c r="F23" s="23"/>
      <c r="G23" s="23">
        <v>13</v>
      </c>
      <c r="H23" s="23">
        <v>30</v>
      </c>
      <c r="I23" s="23"/>
      <c r="J23" s="23">
        <v>12</v>
      </c>
      <c r="K23" s="23">
        <v>13</v>
      </c>
      <c r="L23" s="23">
        <v>24</v>
      </c>
      <c r="M23" s="23"/>
      <c r="N23" s="23">
        <v>15</v>
      </c>
      <c r="O23" s="23">
        <v>13</v>
      </c>
      <c r="P23" s="23">
        <v>24</v>
      </c>
      <c r="Q23" s="23"/>
      <c r="R23" s="23">
        <f t="shared" si="0"/>
        <v>119</v>
      </c>
      <c r="V23" s="25"/>
    </row>
    <row r="24" spans="1:22" ht="12.75">
      <c r="A24" s="22">
        <v>22</v>
      </c>
      <c r="B24" s="22" t="s">
        <v>42</v>
      </c>
      <c r="C24" s="22">
        <v>2002</v>
      </c>
      <c r="D24" s="22" t="s">
        <v>13</v>
      </c>
      <c r="E24" s="22" t="s">
        <v>29</v>
      </c>
      <c r="F24" s="23"/>
      <c r="G24" s="23">
        <v>18</v>
      </c>
      <c r="H24" s="23">
        <v>0</v>
      </c>
      <c r="I24" s="23"/>
      <c r="J24" s="23"/>
      <c r="K24" s="23">
        <v>20</v>
      </c>
      <c r="L24" s="23">
        <v>36</v>
      </c>
      <c r="M24" s="23"/>
      <c r="N24" s="23"/>
      <c r="O24" s="23">
        <v>0</v>
      </c>
      <c r="P24" s="23">
        <v>30</v>
      </c>
      <c r="Q24" s="23"/>
      <c r="R24" s="23">
        <f t="shared" si="0"/>
        <v>104</v>
      </c>
      <c r="V24" s="26"/>
    </row>
    <row r="25" spans="1:22" ht="12.75">
      <c r="A25" s="22">
        <v>23</v>
      </c>
      <c r="B25" s="22" t="s">
        <v>41</v>
      </c>
      <c r="C25" s="22">
        <v>2001</v>
      </c>
      <c r="D25" s="22" t="s">
        <v>13</v>
      </c>
      <c r="E25" s="22" t="s">
        <v>29</v>
      </c>
      <c r="F25" s="23"/>
      <c r="G25" s="23">
        <v>0</v>
      </c>
      <c r="H25" s="23">
        <v>0</v>
      </c>
      <c r="I25" s="23"/>
      <c r="J25" s="23">
        <v>0</v>
      </c>
      <c r="K25" s="23">
        <v>14</v>
      </c>
      <c r="L25" s="23">
        <v>26</v>
      </c>
      <c r="M25" s="23"/>
      <c r="N25" s="23">
        <v>14</v>
      </c>
      <c r="O25" s="23">
        <v>16</v>
      </c>
      <c r="P25" s="23">
        <v>26</v>
      </c>
      <c r="Q25" s="23"/>
      <c r="R25" s="23">
        <f t="shared" si="0"/>
        <v>82</v>
      </c>
      <c r="V25" s="25"/>
    </row>
    <row r="26" spans="1:18" ht="15">
      <c r="A26" s="27" t="s">
        <v>0</v>
      </c>
      <c r="B26" s="27" t="s">
        <v>1</v>
      </c>
      <c r="C26" s="27" t="s">
        <v>2</v>
      </c>
      <c r="D26" s="27" t="s">
        <v>3</v>
      </c>
      <c r="E26" s="27" t="s">
        <v>4</v>
      </c>
      <c r="F26" s="28" t="s">
        <v>5</v>
      </c>
      <c r="G26" s="28" t="s">
        <v>8</v>
      </c>
      <c r="H26" s="28" t="s">
        <v>408</v>
      </c>
      <c r="I26" s="28" t="s">
        <v>423</v>
      </c>
      <c r="J26" s="28" t="s">
        <v>6</v>
      </c>
      <c r="K26" s="28" t="s">
        <v>9</v>
      </c>
      <c r="L26" s="28" t="s">
        <v>409</v>
      </c>
      <c r="M26" s="28" t="s">
        <v>424</v>
      </c>
      <c r="N26" s="28" t="s">
        <v>7</v>
      </c>
      <c r="O26" s="28" t="s">
        <v>10</v>
      </c>
      <c r="P26" s="28" t="s">
        <v>410</v>
      </c>
      <c r="Q26" s="28" t="s">
        <v>425</v>
      </c>
      <c r="R26" s="28" t="s">
        <v>11</v>
      </c>
    </row>
    <row r="27" spans="1:18" ht="12.75">
      <c r="A27" s="22">
        <v>1</v>
      </c>
      <c r="B27" s="22" t="s">
        <v>44</v>
      </c>
      <c r="C27" s="22">
        <v>1999</v>
      </c>
      <c r="D27" s="22" t="s">
        <v>45</v>
      </c>
      <c r="E27" s="22" t="s">
        <v>46</v>
      </c>
      <c r="F27" s="23">
        <v>80</v>
      </c>
      <c r="G27" s="23">
        <v>100</v>
      </c>
      <c r="H27" s="23">
        <v>200</v>
      </c>
      <c r="I27" s="23">
        <v>200</v>
      </c>
      <c r="J27" s="23">
        <v>100</v>
      </c>
      <c r="K27" s="23">
        <v>100</v>
      </c>
      <c r="L27" s="23">
        <v>200</v>
      </c>
      <c r="M27" s="23">
        <v>200</v>
      </c>
      <c r="N27" s="23">
        <v>100</v>
      </c>
      <c r="O27" s="23">
        <v>100</v>
      </c>
      <c r="P27" s="23">
        <v>200</v>
      </c>
      <c r="Q27" s="23">
        <v>200</v>
      </c>
      <c r="R27" s="23">
        <f aca="true" t="shared" si="1" ref="R27:R41">MAX(F27:I27)+LARGE(F27:I27,2)+MAX(J27:M27)+LARGE(J27:M27,2)+MAX(N27:Q27)+LARGE(N27:Q27,2)</f>
        <v>1200</v>
      </c>
    </row>
    <row r="28" spans="1:18" ht="12.75">
      <c r="A28" s="22">
        <v>2</v>
      </c>
      <c r="B28" s="22" t="s">
        <v>47</v>
      </c>
      <c r="C28" s="22">
        <v>1999</v>
      </c>
      <c r="D28" s="22" t="s">
        <v>45</v>
      </c>
      <c r="E28" s="22" t="s">
        <v>18</v>
      </c>
      <c r="F28" s="23">
        <v>100</v>
      </c>
      <c r="G28" s="23">
        <v>80</v>
      </c>
      <c r="H28" s="23">
        <v>160</v>
      </c>
      <c r="I28" s="23">
        <v>160</v>
      </c>
      <c r="J28" s="23">
        <v>80</v>
      </c>
      <c r="K28" s="23">
        <v>29</v>
      </c>
      <c r="L28" s="23">
        <v>72</v>
      </c>
      <c r="M28" s="23">
        <v>0</v>
      </c>
      <c r="N28" s="23">
        <v>80</v>
      </c>
      <c r="O28" s="23">
        <v>60</v>
      </c>
      <c r="P28" s="23">
        <v>160</v>
      </c>
      <c r="Q28" s="23">
        <v>160</v>
      </c>
      <c r="R28" s="23">
        <f t="shared" si="1"/>
        <v>792</v>
      </c>
    </row>
    <row r="29" spans="1:22" ht="12.75">
      <c r="A29" s="22">
        <v>3</v>
      </c>
      <c r="B29" s="22" t="s">
        <v>50</v>
      </c>
      <c r="C29" s="22">
        <v>1999</v>
      </c>
      <c r="D29" s="22" t="s">
        <v>45</v>
      </c>
      <c r="E29" s="22" t="s">
        <v>51</v>
      </c>
      <c r="F29" s="23">
        <v>22</v>
      </c>
      <c r="G29" s="23">
        <v>45</v>
      </c>
      <c r="H29" s="23">
        <v>0</v>
      </c>
      <c r="I29" s="23">
        <v>90</v>
      </c>
      <c r="J29" s="23">
        <v>50</v>
      </c>
      <c r="K29" s="23">
        <v>60</v>
      </c>
      <c r="L29" s="23">
        <v>120</v>
      </c>
      <c r="M29" s="23">
        <v>120</v>
      </c>
      <c r="N29" s="23">
        <v>0</v>
      </c>
      <c r="O29" s="23">
        <v>80</v>
      </c>
      <c r="P29" s="23">
        <v>120</v>
      </c>
      <c r="Q29" s="23">
        <v>0</v>
      </c>
      <c r="R29" s="23">
        <f t="shared" si="1"/>
        <v>575</v>
      </c>
      <c r="V29" s="25"/>
    </row>
    <row r="30" spans="1:22" ht="12.75">
      <c r="A30" s="22">
        <v>4</v>
      </c>
      <c r="B30" s="22" t="s">
        <v>54</v>
      </c>
      <c r="C30" s="22">
        <v>2000</v>
      </c>
      <c r="D30" s="22" t="s">
        <v>45</v>
      </c>
      <c r="E30" s="22" t="s">
        <v>14</v>
      </c>
      <c r="F30" s="23">
        <v>24</v>
      </c>
      <c r="G30" s="23">
        <v>26</v>
      </c>
      <c r="H30" s="23">
        <v>64</v>
      </c>
      <c r="I30" s="23">
        <v>80</v>
      </c>
      <c r="J30" s="23">
        <v>26</v>
      </c>
      <c r="K30" s="23">
        <v>36</v>
      </c>
      <c r="L30" s="23">
        <v>90</v>
      </c>
      <c r="M30" s="23">
        <v>90</v>
      </c>
      <c r="N30" s="23">
        <v>40</v>
      </c>
      <c r="O30" s="23">
        <v>45</v>
      </c>
      <c r="P30" s="23">
        <v>90</v>
      </c>
      <c r="Q30" s="23">
        <v>120</v>
      </c>
      <c r="R30" s="23">
        <f t="shared" si="1"/>
        <v>534</v>
      </c>
      <c r="V30" s="25"/>
    </row>
    <row r="31" spans="1:22" ht="12.75">
      <c r="A31" s="22">
        <v>5</v>
      </c>
      <c r="B31" s="22" t="s">
        <v>57</v>
      </c>
      <c r="C31" s="22">
        <v>1999</v>
      </c>
      <c r="D31" s="22" t="s">
        <v>45</v>
      </c>
      <c r="E31" s="22" t="s">
        <v>25</v>
      </c>
      <c r="F31" s="23">
        <v>32</v>
      </c>
      <c r="G31" s="23">
        <v>0</v>
      </c>
      <c r="H31" s="23">
        <v>90</v>
      </c>
      <c r="I31" s="23">
        <v>100</v>
      </c>
      <c r="J31" s="23">
        <v>40</v>
      </c>
      <c r="K31" s="23">
        <v>45</v>
      </c>
      <c r="L31" s="23">
        <v>160</v>
      </c>
      <c r="M31" s="23">
        <v>160</v>
      </c>
      <c r="N31" s="23">
        <v>0</v>
      </c>
      <c r="O31" s="23">
        <v>0</v>
      </c>
      <c r="P31" s="23"/>
      <c r="Q31" s="23">
        <v>0</v>
      </c>
      <c r="R31" s="23">
        <f t="shared" si="1"/>
        <v>510</v>
      </c>
      <c r="V31" s="25"/>
    </row>
    <row r="32" spans="1:18" ht="12.75">
      <c r="A32" s="22">
        <v>6</v>
      </c>
      <c r="B32" s="22" t="s">
        <v>55</v>
      </c>
      <c r="C32" s="22">
        <v>1999</v>
      </c>
      <c r="D32" s="22" t="s">
        <v>45</v>
      </c>
      <c r="E32" s="22" t="s">
        <v>29</v>
      </c>
      <c r="F32" s="23">
        <v>40</v>
      </c>
      <c r="G32" s="23">
        <v>29</v>
      </c>
      <c r="H32" s="23">
        <v>80</v>
      </c>
      <c r="I32" s="23">
        <v>120</v>
      </c>
      <c r="J32" s="23">
        <v>36</v>
      </c>
      <c r="K32" s="23">
        <v>40</v>
      </c>
      <c r="L32" s="23">
        <v>0</v>
      </c>
      <c r="M32" s="23">
        <v>100</v>
      </c>
      <c r="N32" s="23">
        <v>45</v>
      </c>
      <c r="O32" s="23">
        <v>0</v>
      </c>
      <c r="P32" s="23">
        <v>72</v>
      </c>
      <c r="Q32" s="23">
        <v>0</v>
      </c>
      <c r="R32" s="23">
        <f t="shared" si="1"/>
        <v>457</v>
      </c>
    </row>
    <row r="33" spans="1:18" ht="12.75">
      <c r="A33" s="22">
        <v>7</v>
      </c>
      <c r="B33" s="22" t="s">
        <v>48</v>
      </c>
      <c r="C33" s="22">
        <v>2000</v>
      </c>
      <c r="D33" s="22" t="s">
        <v>45</v>
      </c>
      <c r="E33" s="22" t="s">
        <v>33</v>
      </c>
      <c r="F33" s="23">
        <v>45</v>
      </c>
      <c r="G33" s="23">
        <v>50</v>
      </c>
      <c r="H33" s="23">
        <v>100</v>
      </c>
      <c r="I33" s="23"/>
      <c r="J33" s="23">
        <v>60</v>
      </c>
      <c r="K33" s="23">
        <v>80</v>
      </c>
      <c r="L33" s="23">
        <v>0</v>
      </c>
      <c r="M33" s="23"/>
      <c r="N33" s="23">
        <v>60</v>
      </c>
      <c r="O33" s="23">
        <v>50</v>
      </c>
      <c r="P33" s="23">
        <v>100</v>
      </c>
      <c r="Q33" s="23"/>
      <c r="R33" s="23">
        <f t="shared" si="1"/>
        <v>450</v>
      </c>
    </row>
    <row r="34" spans="1:18" ht="12.75">
      <c r="A34" s="22">
        <v>8</v>
      </c>
      <c r="B34" s="22" t="s">
        <v>53</v>
      </c>
      <c r="C34" s="22">
        <v>2000</v>
      </c>
      <c r="D34" s="22" t="s">
        <v>45</v>
      </c>
      <c r="E34" s="22" t="s">
        <v>33</v>
      </c>
      <c r="F34" s="23">
        <v>50</v>
      </c>
      <c r="G34" s="23">
        <v>32</v>
      </c>
      <c r="H34" s="23">
        <v>72</v>
      </c>
      <c r="I34" s="23"/>
      <c r="J34" s="23">
        <v>29</v>
      </c>
      <c r="K34" s="23">
        <v>26</v>
      </c>
      <c r="L34" s="23">
        <v>100</v>
      </c>
      <c r="M34" s="23"/>
      <c r="N34" s="23">
        <v>26</v>
      </c>
      <c r="O34" s="23">
        <v>36</v>
      </c>
      <c r="P34" s="23">
        <v>80</v>
      </c>
      <c r="Q34" s="23"/>
      <c r="R34" s="23">
        <f t="shared" si="1"/>
        <v>367</v>
      </c>
    </row>
    <row r="35" spans="1:18" ht="12.75">
      <c r="A35" s="22">
        <v>9</v>
      </c>
      <c r="B35" s="22" t="s">
        <v>49</v>
      </c>
      <c r="C35" s="22">
        <v>2000</v>
      </c>
      <c r="D35" s="22" t="s">
        <v>45</v>
      </c>
      <c r="E35" s="22" t="s">
        <v>14</v>
      </c>
      <c r="F35" s="23">
        <v>60</v>
      </c>
      <c r="G35" s="23">
        <v>60</v>
      </c>
      <c r="H35" s="23">
        <v>120</v>
      </c>
      <c r="I35" s="23"/>
      <c r="J35" s="23">
        <v>45</v>
      </c>
      <c r="K35" s="23">
        <v>50</v>
      </c>
      <c r="L35" s="23">
        <v>0</v>
      </c>
      <c r="M35" s="23"/>
      <c r="N35" s="23">
        <v>50</v>
      </c>
      <c r="O35" s="23">
        <v>0</v>
      </c>
      <c r="P35" s="23"/>
      <c r="Q35" s="23"/>
      <c r="R35" s="23">
        <f t="shared" si="1"/>
        <v>325</v>
      </c>
    </row>
    <row r="36" spans="1:18" ht="12.75">
      <c r="A36" s="22">
        <v>10</v>
      </c>
      <c r="B36" s="22" t="s">
        <v>52</v>
      </c>
      <c r="C36" s="22">
        <v>2000</v>
      </c>
      <c r="D36" s="22" t="s">
        <v>45</v>
      </c>
      <c r="E36" s="22" t="s">
        <v>46</v>
      </c>
      <c r="F36" s="23">
        <v>29</v>
      </c>
      <c r="G36" s="23">
        <v>40</v>
      </c>
      <c r="H36" s="23">
        <v>58</v>
      </c>
      <c r="I36" s="23"/>
      <c r="J36" s="23">
        <v>24</v>
      </c>
      <c r="K36" s="23">
        <v>32</v>
      </c>
      <c r="L36" s="23">
        <v>80</v>
      </c>
      <c r="M36" s="23"/>
      <c r="N36" s="23">
        <v>36</v>
      </c>
      <c r="O36" s="23">
        <v>40</v>
      </c>
      <c r="P36" s="23">
        <v>0</v>
      </c>
      <c r="Q36" s="23"/>
      <c r="R36" s="23">
        <f t="shared" si="1"/>
        <v>286</v>
      </c>
    </row>
    <row r="37" spans="1:18" ht="12.75">
      <c r="A37" s="22">
        <v>11</v>
      </c>
      <c r="B37" s="22" t="s">
        <v>56</v>
      </c>
      <c r="C37" s="22">
        <v>2000</v>
      </c>
      <c r="D37" s="22" t="s">
        <v>45</v>
      </c>
      <c r="E37" s="22" t="s">
        <v>18</v>
      </c>
      <c r="F37" s="23">
        <v>36</v>
      </c>
      <c r="G37" s="23">
        <v>36</v>
      </c>
      <c r="H37" s="23">
        <v>52</v>
      </c>
      <c r="I37" s="23"/>
      <c r="J37" s="23">
        <v>32</v>
      </c>
      <c r="K37" s="23">
        <v>24</v>
      </c>
      <c r="L37" s="23">
        <v>64</v>
      </c>
      <c r="M37" s="23"/>
      <c r="N37" s="23">
        <v>32</v>
      </c>
      <c r="O37" s="23">
        <v>0</v>
      </c>
      <c r="P37" s="23">
        <v>64</v>
      </c>
      <c r="Q37" s="23"/>
      <c r="R37" s="23">
        <f t="shared" si="1"/>
        <v>280</v>
      </c>
    </row>
    <row r="38" spans="1:18" ht="12.75">
      <c r="A38" s="22">
        <v>12</v>
      </c>
      <c r="B38" s="22" t="s">
        <v>59</v>
      </c>
      <c r="C38" s="22">
        <v>2000</v>
      </c>
      <c r="D38" s="22" t="s">
        <v>45</v>
      </c>
      <c r="E38" s="22" t="s">
        <v>14</v>
      </c>
      <c r="F38" s="23">
        <v>26</v>
      </c>
      <c r="G38" s="23"/>
      <c r="H38" s="23">
        <v>48</v>
      </c>
      <c r="I38" s="23"/>
      <c r="J38" s="23">
        <v>22</v>
      </c>
      <c r="K38" s="23">
        <v>0</v>
      </c>
      <c r="L38" s="23">
        <v>58</v>
      </c>
      <c r="M38" s="23"/>
      <c r="N38" s="23">
        <v>29</v>
      </c>
      <c r="O38" s="23"/>
      <c r="P38" s="23">
        <v>58</v>
      </c>
      <c r="Q38" s="23"/>
      <c r="R38" s="23">
        <f t="shared" si="1"/>
        <v>241</v>
      </c>
    </row>
    <row r="39" spans="1:18" ht="12.75">
      <c r="A39" s="22">
        <v>13</v>
      </c>
      <c r="B39" s="22" t="s">
        <v>58</v>
      </c>
      <c r="C39" s="22">
        <v>2000</v>
      </c>
      <c r="D39" s="22" t="s">
        <v>45</v>
      </c>
      <c r="E39" s="22" t="s">
        <v>51</v>
      </c>
      <c r="F39" s="23"/>
      <c r="G39" s="23">
        <v>24</v>
      </c>
      <c r="H39" s="23">
        <v>44</v>
      </c>
      <c r="I39" s="23"/>
      <c r="J39" s="23">
        <v>0</v>
      </c>
      <c r="K39" s="23">
        <v>22</v>
      </c>
      <c r="L39" s="23">
        <v>52</v>
      </c>
      <c r="M39" s="23"/>
      <c r="N39" s="23"/>
      <c r="O39" s="23">
        <v>32</v>
      </c>
      <c r="P39" s="23">
        <v>0</v>
      </c>
      <c r="Q39" s="23"/>
      <c r="R39" s="23">
        <f t="shared" si="1"/>
        <v>174</v>
      </c>
    </row>
    <row r="40" spans="1:18" ht="12.75">
      <c r="A40" s="22">
        <v>14</v>
      </c>
      <c r="B40" s="22" t="s">
        <v>428</v>
      </c>
      <c r="C40" s="22">
        <v>2000</v>
      </c>
      <c r="D40" s="22" t="s">
        <v>45</v>
      </c>
      <c r="E40" s="22" t="s">
        <v>102</v>
      </c>
      <c r="F40" s="23">
        <v>0</v>
      </c>
      <c r="G40" s="23">
        <v>0</v>
      </c>
      <c r="H40" s="23"/>
      <c r="I40" s="23"/>
      <c r="J40" s="23">
        <v>0</v>
      </c>
      <c r="K40" s="23"/>
      <c r="L40" s="23">
        <v>48</v>
      </c>
      <c r="M40" s="23">
        <v>0</v>
      </c>
      <c r="N40" s="23">
        <v>0</v>
      </c>
      <c r="O40" s="23">
        <v>0</v>
      </c>
      <c r="P40" s="23"/>
      <c r="Q40" s="23">
        <v>100</v>
      </c>
      <c r="R40" s="23">
        <f t="shared" si="1"/>
        <v>148</v>
      </c>
    </row>
    <row r="41" spans="1:18" ht="12.75">
      <c r="A41" s="22">
        <v>15</v>
      </c>
      <c r="B41" s="22" t="s">
        <v>60</v>
      </c>
      <c r="C41" s="22">
        <v>2000</v>
      </c>
      <c r="D41" s="22" t="s">
        <v>45</v>
      </c>
      <c r="E41" s="22" t="s">
        <v>29</v>
      </c>
      <c r="F41" s="23">
        <v>0</v>
      </c>
      <c r="G41" s="23">
        <v>0</v>
      </c>
      <c r="H41" s="23"/>
      <c r="I41" s="23"/>
      <c r="J41" s="23">
        <v>0</v>
      </c>
      <c r="K41" s="23">
        <v>0</v>
      </c>
      <c r="L41" s="23"/>
      <c r="M41" s="23"/>
      <c r="N41" s="23">
        <v>24</v>
      </c>
      <c r="O41" s="23">
        <v>0</v>
      </c>
      <c r="P41" s="23"/>
      <c r="Q41" s="23"/>
      <c r="R41" s="23">
        <f t="shared" si="1"/>
        <v>24</v>
      </c>
    </row>
    <row r="42" spans="1:18" ht="15">
      <c r="A42" s="27" t="s">
        <v>0</v>
      </c>
      <c r="B42" s="27" t="s">
        <v>1</v>
      </c>
      <c r="C42" s="27" t="s">
        <v>2</v>
      </c>
      <c r="D42" s="27" t="s">
        <v>3</v>
      </c>
      <c r="E42" s="27" t="s">
        <v>4</v>
      </c>
      <c r="F42" s="28" t="s">
        <v>5</v>
      </c>
      <c r="G42" s="28" t="s">
        <v>8</v>
      </c>
      <c r="H42" s="28" t="s">
        <v>408</v>
      </c>
      <c r="I42" s="28" t="s">
        <v>423</v>
      </c>
      <c r="J42" s="28" t="s">
        <v>6</v>
      </c>
      <c r="K42" s="28" t="s">
        <v>9</v>
      </c>
      <c r="L42" s="28" t="s">
        <v>409</v>
      </c>
      <c r="M42" s="28" t="s">
        <v>424</v>
      </c>
      <c r="N42" s="28" t="s">
        <v>7</v>
      </c>
      <c r="O42" s="28" t="s">
        <v>10</v>
      </c>
      <c r="P42" s="28" t="s">
        <v>410</v>
      </c>
      <c r="Q42" s="28" t="s">
        <v>425</v>
      </c>
      <c r="R42" s="28" t="s">
        <v>11</v>
      </c>
    </row>
    <row r="43" spans="1:18" s="91" customFormat="1" ht="12.75">
      <c r="A43" s="92">
        <v>1</v>
      </c>
      <c r="B43" s="92" t="s">
        <v>63</v>
      </c>
      <c r="C43" s="92">
        <v>1998</v>
      </c>
      <c r="D43" s="92" t="s">
        <v>62</v>
      </c>
      <c r="E43" s="92" t="s">
        <v>14</v>
      </c>
      <c r="F43" s="93">
        <v>80</v>
      </c>
      <c r="G43" s="93">
        <v>100</v>
      </c>
      <c r="H43" s="93">
        <v>200</v>
      </c>
      <c r="I43" s="93">
        <v>160</v>
      </c>
      <c r="J43" s="93">
        <v>60</v>
      </c>
      <c r="K43" s="93">
        <v>80</v>
      </c>
      <c r="L43" s="93">
        <v>200</v>
      </c>
      <c r="M43" s="93">
        <v>160</v>
      </c>
      <c r="N43" s="93">
        <v>60</v>
      </c>
      <c r="O43" s="93">
        <v>80</v>
      </c>
      <c r="P43" s="93">
        <v>200</v>
      </c>
      <c r="Q43" s="93">
        <v>100</v>
      </c>
      <c r="R43" s="93">
        <f aca="true" t="shared" si="2" ref="R43:R52">MAX(F43:I43)+LARGE(F43:I43,2)+MAX(J43:M43)+LARGE(J43:M43,2)+MAX(N43:Q43)+LARGE(N43:Q43,2)</f>
        <v>1020</v>
      </c>
    </row>
    <row r="44" spans="1:18" s="91" customFormat="1" ht="12.75">
      <c r="A44" s="92">
        <v>1</v>
      </c>
      <c r="B44" s="92" t="s">
        <v>61</v>
      </c>
      <c r="C44" s="92">
        <v>1997</v>
      </c>
      <c r="D44" s="92" t="s">
        <v>62</v>
      </c>
      <c r="E44" s="92" t="s">
        <v>46</v>
      </c>
      <c r="F44" s="93">
        <v>100</v>
      </c>
      <c r="G44" s="93">
        <v>80</v>
      </c>
      <c r="H44" s="93">
        <v>160</v>
      </c>
      <c r="I44" s="93">
        <v>200</v>
      </c>
      <c r="J44" s="93">
        <v>100</v>
      </c>
      <c r="K44" s="93">
        <v>100</v>
      </c>
      <c r="L44" s="93">
        <v>100</v>
      </c>
      <c r="M44" s="93">
        <v>200</v>
      </c>
      <c r="N44" s="93">
        <v>100</v>
      </c>
      <c r="O44" s="93">
        <v>100</v>
      </c>
      <c r="P44" s="93">
        <v>160</v>
      </c>
      <c r="Q44" s="93">
        <v>200</v>
      </c>
      <c r="R44" s="93">
        <f t="shared" si="2"/>
        <v>1020</v>
      </c>
    </row>
    <row r="45" spans="1:18" s="91" customFormat="1" ht="12.75">
      <c r="A45" s="92">
        <v>3</v>
      </c>
      <c r="B45" s="92" t="s">
        <v>68</v>
      </c>
      <c r="C45" s="92">
        <v>1998</v>
      </c>
      <c r="D45" s="92" t="s">
        <v>62</v>
      </c>
      <c r="E45" s="92" t="s">
        <v>69</v>
      </c>
      <c r="F45" s="93"/>
      <c r="G45" s="93">
        <v>50</v>
      </c>
      <c r="H45" s="93">
        <v>100</v>
      </c>
      <c r="I45" s="93">
        <v>120</v>
      </c>
      <c r="J45" s="93">
        <v>0</v>
      </c>
      <c r="K45" s="93">
        <v>50</v>
      </c>
      <c r="L45" s="93">
        <v>120</v>
      </c>
      <c r="M45" s="93">
        <v>120</v>
      </c>
      <c r="N45" s="93"/>
      <c r="O45" s="93">
        <v>50</v>
      </c>
      <c r="P45" s="93">
        <v>100</v>
      </c>
      <c r="Q45" s="93">
        <v>160</v>
      </c>
      <c r="R45" s="93">
        <f t="shared" si="2"/>
        <v>720</v>
      </c>
    </row>
    <row r="46" spans="1:18" ht="12.75">
      <c r="A46" s="22">
        <v>4</v>
      </c>
      <c r="B46" s="22" t="s">
        <v>64</v>
      </c>
      <c r="C46" s="22">
        <v>1997</v>
      </c>
      <c r="D46" s="22" t="s">
        <v>62</v>
      </c>
      <c r="E46" s="22" t="s">
        <v>18</v>
      </c>
      <c r="F46" s="23">
        <v>60</v>
      </c>
      <c r="G46" s="23">
        <v>60</v>
      </c>
      <c r="H46" s="23">
        <v>120</v>
      </c>
      <c r="I46" s="23"/>
      <c r="J46" s="23">
        <v>80</v>
      </c>
      <c r="K46" s="23">
        <v>60</v>
      </c>
      <c r="L46" s="23">
        <v>160</v>
      </c>
      <c r="M46" s="23"/>
      <c r="N46" s="23">
        <v>80</v>
      </c>
      <c r="O46" s="23">
        <v>60</v>
      </c>
      <c r="P46" s="23">
        <v>120</v>
      </c>
      <c r="Q46" s="23"/>
      <c r="R46" s="23">
        <f t="shared" si="2"/>
        <v>620</v>
      </c>
    </row>
    <row r="47" spans="1:18" ht="12.75">
      <c r="A47" s="22">
        <v>5</v>
      </c>
      <c r="B47" s="22" t="s">
        <v>65</v>
      </c>
      <c r="C47" s="22">
        <v>1997</v>
      </c>
      <c r="D47" s="22" t="s">
        <v>62</v>
      </c>
      <c r="E47" s="22" t="s">
        <v>33</v>
      </c>
      <c r="F47" s="23">
        <v>50</v>
      </c>
      <c r="G47" s="23">
        <v>0</v>
      </c>
      <c r="H47" s="23">
        <v>90</v>
      </c>
      <c r="I47" s="23">
        <v>100</v>
      </c>
      <c r="J47" s="23">
        <v>50</v>
      </c>
      <c r="K47" s="23">
        <v>40</v>
      </c>
      <c r="L47" s="23">
        <v>90</v>
      </c>
      <c r="M47" s="23">
        <v>100</v>
      </c>
      <c r="N47" s="23">
        <v>50</v>
      </c>
      <c r="O47" s="23">
        <v>45</v>
      </c>
      <c r="P47" s="23">
        <v>80</v>
      </c>
      <c r="Q47" s="23">
        <v>120</v>
      </c>
      <c r="R47" s="23">
        <f t="shared" si="2"/>
        <v>580</v>
      </c>
    </row>
    <row r="48" spans="1:18" ht="12.75">
      <c r="A48" s="22">
        <v>6</v>
      </c>
      <c r="B48" s="22" t="s">
        <v>66</v>
      </c>
      <c r="C48" s="22">
        <v>1998</v>
      </c>
      <c r="D48" s="22" t="s">
        <v>62</v>
      </c>
      <c r="E48" s="22" t="s">
        <v>33</v>
      </c>
      <c r="F48" s="23">
        <v>45</v>
      </c>
      <c r="G48" s="23">
        <v>45</v>
      </c>
      <c r="H48" s="23">
        <v>80</v>
      </c>
      <c r="I48" s="23"/>
      <c r="J48" s="23">
        <v>45</v>
      </c>
      <c r="K48" s="23">
        <v>45</v>
      </c>
      <c r="L48" s="23">
        <v>80</v>
      </c>
      <c r="M48" s="23"/>
      <c r="N48" s="23">
        <v>40</v>
      </c>
      <c r="O48" s="23">
        <v>0</v>
      </c>
      <c r="P48" s="23">
        <v>90</v>
      </c>
      <c r="Q48" s="23"/>
      <c r="R48" s="23">
        <f t="shared" si="2"/>
        <v>380</v>
      </c>
    </row>
    <row r="49" spans="1:18" ht="12.75">
      <c r="A49" s="22">
        <v>7</v>
      </c>
      <c r="B49" s="22" t="s">
        <v>71</v>
      </c>
      <c r="C49" s="22">
        <v>1998</v>
      </c>
      <c r="D49" s="22" t="s">
        <v>62</v>
      </c>
      <c r="E49" s="22" t="s">
        <v>20</v>
      </c>
      <c r="F49" s="23">
        <v>40</v>
      </c>
      <c r="G49" s="23">
        <v>40</v>
      </c>
      <c r="H49" s="23">
        <v>0</v>
      </c>
      <c r="I49" s="23">
        <v>90</v>
      </c>
      <c r="J49" s="23">
        <v>0</v>
      </c>
      <c r="K49" s="23">
        <v>36</v>
      </c>
      <c r="L49" s="23">
        <v>72</v>
      </c>
      <c r="M49" s="23">
        <v>0</v>
      </c>
      <c r="N49" s="23">
        <v>0</v>
      </c>
      <c r="O49" s="23">
        <v>0</v>
      </c>
      <c r="P49" s="23">
        <v>0</v>
      </c>
      <c r="Q49" s="23">
        <v>90</v>
      </c>
      <c r="R49" s="23">
        <f t="shared" si="2"/>
        <v>328</v>
      </c>
    </row>
    <row r="50" spans="1:18" ht="12.75">
      <c r="A50" s="22">
        <v>8</v>
      </c>
      <c r="B50" s="22" t="s">
        <v>67</v>
      </c>
      <c r="C50" s="22">
        <v>1997</v>
      </c>
      <c r="D50" s="22" t="s">
        <v>62</v>
      </c>
      <c r="E50" s="22" t="s">
        <v>33</v>
      </c>
      <c r="F50" s="23">
        <v>32</v>
      </c>
      <c r="G50" s="23">
        <v>36</v>
      </c>
      <c r="H50" s="23">
        <v>72</v>
      </c>
      <c r="I50" s="23"/>
      <c r="J50" s="23">
        <v>36</v>
      </c>
      <c r="K50" s="23">
        <v>32</v>
      </c>
      <c r="L50" s="23">
        <v>64</v>
      </c>
      <c r="M50" s="23"/>
      <c r="N50" s="23">
        <v>0</v>
      </c>
      <c r="O50" s="23">
        <v>40</v>
      </c>
      <c r="P50" s="23">
        <v>72</v>
      </c>
      <c r="Q50" s="23"/>
      <c r="R50" s="23">
        <f t="shared" si="2"/>
        <v>320</v>
      </c>
    </row>
    <row r="51" spans="1:18" ht="12.75">
      <c r="A51" s="22">
        <v>9</v>
      </c>
      <c r="B51" s="22" t="s">
        <v>70</v>
      </c>
      <c r="C51" s="22">
        <v>1998</v>
      </c>
      <c r="D51" s="22" t="s">
        <v>62</v>
      </c>
      <c r="E51" s="22" t="s">
        <v>31</v>
      </c>
      <c r="F51" s="23">
        <v>36</v>
      </c>
      <c r="G51" s="23"/>
      <c r="H51" s="23">
        <v>0</v>
      </c>
      <c r="I51" s="23"/>
      <c r="J51" s="23">
        <v>40</v>
      </c>
      <c r="K51" s="23">
        <v>0</v>
      </c>
      <c r="L51" s="23"/>
      <c r="M51" s="23"/>
      <c r="N51" s="23">
        <v>45</v>
      </c>
      <c r="O51" s="23">
        <v>0</v>
      </c>
      <c r="P51" s="23"/>
      <c r="Q51" s="23"/>
      <c r="R51" s="23">
        <f t="shared" si="2"/>
        <v>121</v>
      </c>
    </row>
    <row r="52" spans="1:18" ht="12.75">
      <c r="A52" s="22">
        <v>10</v>
      </c>
      <c r="B52" s="22" t="s">
        <v>72</v>
      </c>
      <c r="C52" s="22">
        <v>1998</v>
      </c>
      <c r="D52" s="22" t="s">
        <v>62</v>
      </c>
      <c r="E52" s="22" t="s">
        <v>29</v>
      </c>
      <c r="F52" s="23">
        <v>0</v>
      </c>
      <c r="G52" s="23">
        <v>0</v>
      </c>
      <c r="H52" s="23">
        <v>0</v>
      </c>
      <c r="I52" s="23"/>
      <c r="J52" s="23">
        <v>32</v>
      </c>
      <c r="K52" s="23">
        <v>0</v>
      </c>
      <c r="L52" s="23">
        <v>0</v>
      </c>
      <c r="M52" s="23"/>
      <c r="N52" s="23">
        <v>0</v>
      </c>
      <c r="O52" s="23">
        <v>0</v>
      </c>
      <c r="P52" s="23">
        <v>0</v>
      </c>
      <c r="Q52" s="23"/>
      <c r="R52" s="23">
        <f t="shared" si="2"/>
        <v>32</v>
      </c>
    </row>
    <row r="53" spans="1:18" ht="15.75">
      <c r="A53" s="94" t="s">
        <v>449</v>
      </c>
      <c r="B53" s="22"/>
      <c r="C53" s="22"/>
      <c r="D53" s="22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5">
      <c r="A54" s="27" t="s">
        <v>0</v>
      </c>
      <c r="B54" s="27" t="s">
        <v>1</v>
      </c>
      <c r="C54" s="27" t="s">
        <v>2</v>
      </c>
      <c r="D54" s="27" t="s">
        <v>3</v>
      </c>
      <c r="E54" s="27" t="s">
        <v>4</v>
      </c>
      <c r="F54" s="28" t="s">
        <v>5</v>
      </c>
      <c r="G54" s="28" t="s">
        <v>8</v>
      </c>
      <c r="H54" s="28" t="s">
        <v>408</v>
      </c>
      <c r="I54" s="28" t="s">
        <v>423</v>
      </c>
      <c r="J54" s="28" t="s">
        <v>6</v>
      </c>
      <c r="K54" s="28" t="s">
        <v>9</v>
      </c>
      <c r="L54" s="28" t="s">
        <v>409</v>
      </c>
      <c r="M54" s="28" t="s">
        <v>424</v>
      </c>
      <c r="N54" s="28" t="s">
        <v>7</v>
      </c>
      <c r="O54" s="28" t="s">
        <v>10</v>
      </c>
      <c r="P54" s="28" t="s">
        <v>410</v>
      </c>
      <c r="Q54" s="28" t="s">
        <v>425</v>
      </c>
      <c r="R54" s="28" t="s">
        <v>11</v>
      </c>
    </row>
    <row r="55" spans="1:18" ht="12.75">
      <c r="A55" s="22">
        <v>1</v>
      </c>
      <c r="B55" s="22" t="s">
        <v>73</v>
      </c>
      <c r="C55" s="22">
        <v>2001</v>
      </c>
      <c r="D55" s="22" t="s">
        <v>74</v>
      </c>
      <c r="E55" s="22" t="s">
        <v>18</v>
      </c>
      <c r="F55" s="23">
        <v>100</v>
      </c>
      <c r="G55" s="23">
        <v>100</v>
      </c>
      <c r="H55" s="23">
        <v>200</v>
      </c>
      <c r="I55" s="23">
        <v>200</v>
      </c>
      <c r="J55" s="23">
        <v>100</v>
      </c>
      <c r="K55" s="23">
        <v>80</v>
      </c>
      <c r="L55" s="23">
        <v>160</v>
      </c>
      <c r="M55" s="23">
        <v>200</v>
      </c>
      <c r="N55" s="23">
        <v>100</v>
      </c>
      <c r="O55" s="23">
        <v>100</v>
      </c>
      <c r="P55" s="23">
        <v>160</v>
      </c>
      <c r="Q55" s="23">
        <v>200</v>
      </c>
      <c r="R55" s="23">
        <f aca="true" t="shared" si="3" ref="R55:R72">MAX(F55:I55)+LARGE(F55:I55,2)+MAX(J55:M55)+LARGE(J55:M55,2)+MAX(N55:Q55)+LARGE(N55:Q55,2)</f>
        <v>1120</v>
      </c>
    </row>
    <row r="56" spans="1:18" ht="12.75">
      <c r="A56" s="22">
        <v>2</v>
      </c>
      <c r="B56" s="22" t="s">
        <v>76</v>
      </c>
      <c r="C56" s="22">
        <v>2001</v>
      </c>
      <c r="D56" s="22" t="s">
        <v>74</v>
      </c>
      <c r="E56" s="22" t="s">
        <v>20</v>
      </c>
      <c r="F56" s="23">
        <v>50</v>
      </c>
      <c r="G56" s="23">
        <v>60</v>
      </c>
      <c r="H56" s="23">
        <v>90</v>
      </c>
      <c r="I56" s="23">
        <v>80</v>
      </c>
      <c r="J56" s="23">
        <v>40</v>
      </c>
      <c r="K56" s="23">
        <v>100</v>
      </c>
      <c r="L56" s="23">
        <v>120</v>
      </c>
      <c r="M56" s="23">
        <v>72</v>
      </c>
      <c r="N56" s="23">
        <v>60</v>
      </c>
      <c r="O56" s="23">
        <v>50</v>
      </c>
      <c r="P56" s="23">
        <v>200</v>
      </c>
      <c r="Q56" s="23">
        <v>160</v>
      </c>
      <c r="R56" s="23">
        <f t="shared" si="3"/>
        <v>750</v>
      </c>
    </row>
    <row r="57" spans="1:18" ht="12.75">
      <c r="A57" s="22">
        <v>3</v>
      </c>
      <c r="B57" s="22" t="s">
        <v>75</v>
      </c>
      <c r="C57" s="22">
        <v>2001</v>
      </c>
      <c r="D57" s="22" t="s">
        <v>74</v>
      </c>
      <c r="E57" s="22" t="s">
        <v>31</v>
      </c>
      <c r="F57" s="23">
        <v>80</v>
      </c>
      <c r="G57" s="23">
        <v>80</v>
      </c>
      <c r="H57" s="23">
        <v>48</v>
      </c>
      <c r="I57" s="23">
        <v>160</v>
      </c>
      <c r="J57" s="23">
        <v>80</v>
      </c>
      <c r="K57" s="23">
        <v>60</v>
      </c>
      <c r="L57" s="23">
        <v>200</v>
      </c>
      <c r="M57" s="23">
        <v>160</v>
      </c>
      <c r="N57" s="23">
        <v>80</v>
      </c>
      <c r="O57" s="23">
        <v>36</v>
      </c>
      <c r="P57" s="23">
        <v>0</v>
      </c>
      <c r="Q57" s="23">
        <v>58</v>
      </c>
      <c r="R57" s="23">
        <f t="shared" si="3"/>
        <v>738</v>
      </c>
    </row>
    <row r="58" spans="1:18" ht="12.75">
      <c r="A58" s="22">
        <v>4</v>
      </c>
      <c r="B58" s="22" t="s">
        <v>78</v>
      </c>
      <c r="C58" s="22">
        <v>2001</v>
      </c>
      <c r="D58" s="22" t="s">
        <v>74</v>
      </c>
      <c r="E58" s="22" t="s">
        <v>18</v>
      </c>
      <c r="F58" s="23">
        <v>60</v>
      </c>
      <c r="G58" s="23">
        <v>0</v>
      </c>
      <c r="H58" s="23">
        <v>160</v>
      </c>
      <c r="I58" s="23">
        <v>120</v>
      </c>
      <c r="J58" s="23">
        <v>26</v>
      </c>
      <c r="K58" s="23">
        <v>29</v>
      </c>
      <c r="L58" s="23">
        <v>100</v>
      </c>
      <c r="M58" s="23">
        <v>90</v>
      </c>
      <c r="N58" s="23">
        <v>45</v>
      </c>
      <c r="O58" s="23">
        <v>80</v>
      </c>
      <c r="P58" s="23">
        <v>100</v>
      </c>
      <c r="Q58" s="23">
        <v>120</v>
      </c>
      <c r="R58" s="23">
        <f t="shared" si="3"/>
        <v>690</v>
      </c>
    </row>
    <row r="59" spans="1:18" ht="12.75">
      <c r="A59" s="22">
        <v>5</v>
      </c>
      <c r="B59" s="22" t="s">
        <v>77</v>
      </c>
      <c r="C59" s="22">
        <v>2002</v>
      </c>
      <c r="D59" s="22" t="s">
        <v>74</v>
      </c>
      <c r="E59" s="22" t="s">
        <v>14</v>
      </c>
      <c r="F59" s="23">
        <v>45</v>
      </c>
      <c r="G59" s="23">
        <v>29</v>
      </c>
      <c r="H59" s="23">
        <v>120</v>
      </c>
      <c r="I59" s="23">
        <v>90</v>
      </c>
      <c r="J59" s="23">
        <v>60</v>
      </c>
      <c r="K59" s="23">
        <v>40</v>
      </c>
      <c r="L59" s="23">
        <v>90</v>
      </c>
      <c r="M59" s="23">
        <v>80</v>
      </c>
      <c r="N59" s="23">
        <v>36</v>
      </c>
      <c r="O59" s="23">
        <v>45</v>
      </c>
      <c r="P59" s="23">
        <v>80</v>
      </c>
      <c r="Q59" s="23">
        <v>90</v>
      </c>
      <c r="R59" s="23">
        <f t="shared" si="3"/>
        <v>550</v>
      </c>
    </row>
    <row r="60" spans="1:18" ht="12.75">
      <c r="A60" s="22">
        <v>6</v>
      </c>
      <c r="B60" s="22" t="s">
        <v>79</v>
      </c>
      <c r="C60" s="22">
        <v>2002</v>
      </c>
      <c r="D60" s="22" t="s">
        <v>74</v>
      </c>
      <c r="E60" s="22" t="s">
        <v>31</v>
      </c>
      <c r="F60" s="23">
        <v>40</v>
      </c>
      <c r="G60" s="23">
        <v>45</v>
      </c>
      <c r="H60" s="23">
        <v>100</v>
      </c>
      <c r="I60" s="23">
        <v>100</v>
      </c>
      <c r="J60" s="23">
        <v>32</v>
      </c>
      <c r="K60" s="23">
        <v>45</v>
      </c>
      <c r="L60" s="23">
        <v>0</v>
      </c>
      <c r="M60" s="23">
        <v>120</v>
      </c>
      <c r="N60" s="23">
        <v>29</v>
      </c>
      <c r="O60" s="23">
        <v>40</v>
      </c>
      <c r="P60" s="23">
        <v>0</v>
      </c>
      <c r="Q60" s="23">
        <v>100</v>
      </c>
      <c r="R60" s="23">
        <f t="shared" si="3"/>
        <v>505</v>
      </c>
    </row>
    <row r="61" spans="1:18" ht="12.75">
      <c r="A61" s="22">
        <v>7</v>
      </c>
      <c r="B61" s="22" t="s">
        <v>80</v>
      </c>
      <c r="C61" s="22">
        <v>2002</v>
      </c>
      <c r="D61" s="22" t="s">
        <v>74</v>
      </c>
      <c r="E61" s="22" t="s">
        <v>29</v>
      </c>
      <c r="F61" s="23">
        <v>24</v>
      </c>
      <c r="G61" s="23">
        <v>32</v>
      </c>
      <c r="H61" s="23">
        <v>0</v>
      </c>
      <c r="I61" s="23">
        <v>58</v>
      </c>
      <c r="J61" s="23">
        <v>36</v>
      </c>
      <c r="K61" s="23">
        <v>32</v>
      </c>
      <c r="L61" s="23">
        <v>72</v>
      </c>
      <c r="M61" s="23">
        <v>100</v>
      </c>
      <c r="N61" s="23">
        <v>32</v>
      </c>
      <c r="O61" s="23">
        <v>60</v>
      </c>
      <c r="P61" s="23">
        <v>90</v>
      </c>
      <c r="Q61" s="23">
        <v>80</v>
      </c>
      <c r="R61" s="23">
        <f t="shared" si="3"/>
        <v>432</v>
      </c>
    </row>
    <row r="62" spans="1:18" ht="12.75">
      <c r="A62" s="22">
        <v>8</v>
      </c>
      <c r="B62" s="22" t="s">
        <v>82</v>
      </c>
      <c r="C62" s="22">
        <v>2001</v>
      </c>
      <c r="D62" s="22" t="s">
        <v>74</v>
      </c>
      <c r="E62" s="22" t="s">
        <v>20</v>
      </c>
      <c r="F62" s="23">
        <v>36</v>
      </c>
      <c r="G62" s="23">
        <v>36</v>
      </c>
      <c r="H62" s="23">
        <v>72</v>
      </c>
      <c r="I62" s="23"/>
      <c r="J62" s="23">
        <v>45</v>
      </c>
      <c r="K62" s="23">
        <v>36</v>
      </c>
      <c r="L62" s="23">
        <v>80</v>
      </c>
      <c r="M62" s="23"/>
      <c r="N62" s="23">
        <v>50</v>
      </c>
      <c r="O62" s="23">
        <v>0</v>
      </c>
      <c r="P62" s="23">
        <v>120</v>
      </c>
      <c r="Q62" s="23"/>
      <c r="R62" s="23">
        <f t="shared" si="3"/>
        <v>403</v>
      </c>
    </row>
    <row r="63" spans="1:18" ht="12.75">
      <c r="A63" s="22">
        <v>9</v>
      </c>
      <c r="B63" s="22" t="s">
        <v>84</v>
      </c>
      <c r="C63" s="22">
        <v>2001</v>
      </c>
      <c r="D63" s="22" t="s">
        <v>74</v>
      </c>
      <c r="E63" s="22" t="s">
        <v>51</v>
      </c>
      <c r="F63" s="23">
        <v>26</v>
      </c>
      <c r="G63" s="23">
        <v>24</v>
      </c>
      <c r="H63" s="23">
        <v>58</v>
      </c>
      <c r="I63" s="23">
        <v>72</v>
      </c>
      <c r="J63" s="23">
        <v>0</v>
      </c>
      <c r="K63" s="23">
        <v>26</v>
      </c>
      <c r="L63" s="23">
        <v>58</v>
      </c>
      <c r="M63" s="23">
        <v>58</v>
      </c>
      <c r="N63" s="23">
        <v>24</v>
      </c>
      <c r="O63" s="23">
        <v>32</v>
      </c>
      <c r="P63" s="23">
        <v>72</v>
      </c>
      <c r="Q63" s="23">
        <v>72</v>
      </c>
      <c r="R63" s="23">
        <f t="shared" si="3"/>
        <v>390</v>
      </c>
    </row>
    <row r="64" spans="1:18" ht="12.75">
      <c r="A64" s="22">
        <v>10</v>
      </c>
      <c r="B64" s="22" t="s">
        <v>81</v>
      </c>
      <c r="C64" s="22">
        <v>2002</v>
      </c>
      <c r="D64" s="22" t="s">
        <v>74</v>
      </c>
      <c r="E64" s="22" t="s">
        <v>18</v>
      </c>
      <c r="F64" s="23">
        <v>29</v>
      </c>
      <c r="G64" s="23">
        <v>50</v>
      </c>
      <c r="H64" s="23"/>
      <c r="I64" s="23">
        <v>64</v>
      </c>
      <c r="J64" s="23">
        <v>50</v>
      </c>
      <c r="K64" s="23">
        <v>50</v>
      </c>
      <c r="L64" s="23"/>
      <c r="M64" s="23">
        <v>64</v>
      </c>
      <c r="N64" s="23">
        <v>26</v>
      </c>
      <c r="O64" s="23">
        <v>0</v>
      </c>
      <c r="P64" s="23">
        <v>0</v>
      </c>
      <c r="Q64" s="23">
        <v>64</v>
      </c>
      <c r="R64" s="23">
        <f t="shared" si="3"/>
        <v>318</v>
      </c>
    </row>
    <row r="65" spans="1:18" ht="12.75">
      <c r="A65" s="22">
        <v>11</v>
      </c>
      <c r="B65" s="22" t="s">
        <v>83</v>
      </c>
      <c r="C65" s="22">
        <v>2001</v>
      </c>
      <c r="D65" s="22" t="s">
        <v>74</v>
      </c>
      <c r="E65" s="22" t="s">
        <v>18</v>
      </c>
      <c r="F65" s="23">
        <v>32</v>
      </c>
      <c r="G65" s="23">
        <v>40</v>
      </c>
      <c r="H65" s="23">
        <v>80</v>
      </c>
      <c r="I65" s="23"/>
      <c r="J65" s="23">
        <v>29</v>
      </c>
      <c r="K65" s="23">
        <v>24</v>
      </c>
      <c r="L65" s="23">
        <v>64</v>
      </c>
      <c r="M65" s="23"/>
      <c r="N65" s="23">
        <v>40</v>
      </c>
      <c r="O65" s="23">
        <v>0</v>
      </c>
      <c r="P65" s="23">
        <v>64</v>
      </c>
      <c r="Q65" s="23"/>
      <c r="R65" s="23">
        <f t="shared" si="3"/>
        <v>317</v>
      </c>
    </row>
    <row r="66" spans="1:18" ht="12.75">
      <c r="A66" s="22">
        <v>12</v>
      </c>
      <c r="B66" s="22" t="s">
        <v>86</v>
      </c>
      <c r="C66" s="22">
        <v>2001</v>
      </c>
      <c r="D66" s="22" t="s">
        <v>74</v>
      </c>
      <c r="E66" s="22" t="s">
        <v>51</v>
      </c>
      <c r="F66" s="23">
        <v>22</v>
      </c>
      <c r="G66" s="23"/>
      <c r="H66" s="23">
        <v>44</v>
      </c>
      <c r="I66" s="23"/>
      <c r="J66" s="23">
        <v>22</v>
      </c>
      <c r="K66" s="23"/>
      <c r="L66" s="23">
        <v>48</v>
      </c>
      <c r="M66" s="23"/>
      <c r="N66" s="23">
        <v>22</v>
      </c>
      <c r="O66" s="23">
        <v>26</v>
      </c>
      <c r="P66" s="23">
        <v>52</v>
      </c>
      <c r="Q66" s="23"/>
      <c r="R66" s="23">
        <f t="shared" si="3"/>
        <v>214</v>
      </c>
    </row>
    <row r="67" spans="1:18" ht="12.75">
      <c r="A67" s="22">
        <v>13</v>
      </c>
      <c r="B67" s="22" t="s">
        <v>85</v>
      </c>
      <c r="C67" s="22">
        <v>2001</v>
      </c>
      <c r="D67" s="22" t="s">
        <v>74</v>
      </c>
      <c r="E67" s="22" t="s">
        <v>51</v>
      </c>
      <c r="F67" s="23">
        <v>20</v>
      </c>
      <c r="G67" s="23">
        <v>26</v>
      </c>
      <c r="H67" s="23">
        <v>64</v>
      </c>
      <c r="I67" s="23"/>
      <c r="J67" s="23">
        <v>24</v>
      </c>
      <c r="K67" s="23">
        <v>0</v>
      </c>
      <c r="L67" s="23">
        <v>0</v>
      </c>
      <c r="M67" s="23"/>
      <c r="N67" s="23"/>
      <c r="O67" s="23">
        <v>29</v>
      </c>
      <c r="P67" s="23">
        <v>58</v>
      </c>
      <c r="Q67" s="23"/>
      <c r="R67" s="23">
        <f t="shared" si="3"/>
        <v>201</v>
      </c>
    </row>
    <row r="68" spans="1:18" ht="12.75">
      <c r="A68" s="22">
        <v>14</v>
      </c>
      <c r="B68" s="22" t="s">
        <v>429</v>
      </c>
      <c r="C68" s="22">
        <v>2002</v>
      </c>
      <c r="D68" s="22" t="s">
        <v>74</v>
      </c>
      <c r="E68" s="22" t="s">
        <v>20</v>
      </c>
      <c r="F68" s="23">
        <v>14</v>
      </c>
      <c r="G68" s="23">
        <v>22</v>
      </c>
      <c r="H68" s="23">
        <v>52</v>
      </c>
      <c r="I68" s="23"/>
      <c r="J68" s="23">
        <v>15</v>
      </c>
      <c r="K68" s="23">
        <v>0</v>
      </c>
      <c r="L68" s="23">
        <v>0</v>
      </c>
      <c r="M68" s="23"/>
      <c r="N68" s="23">
        <v>16</v>
      </c>
      <c r="O68" s="23"/>
      <c r="P68" s="23">
        <v>48</v>
      </c>
      <c r="Q68" s="23"/>
      <c r="R68" s="23">
        <f t="shared" si="3"/>
        <v>153</v>
      </c>
    </row>
    <row r="69" spans="1:18" ht="12.75">
      <c r="A69" s="22">
        <v>15</v>
      </c>
      <c r="B69" s="22" t="s">
        <v>87</v>
      </c>
      <c r="C69" s="22">
        <v>2001</v>
      </c>
      <c r="D69" s="22" t="s">
        <v>74</v>
      </c>
      <c r="E69" s="22" t="s">
        <v>31</v>
      </c>
      <c r="F69" s="23">
        <v>18</v>
      </c>
      <c r="G69" s="23"/>
      <c r="H69" s="23">
        <v>40</v>
      </c>
      <c r="I69" s="23"/>
      <c r="J69" s="23">
        <v>18</v>
      </c>
      <c r="K69" s="23"/>
      <c r="L69" s="23">
        <v>52</v>
      </c>
      <c r="M69" s="23"/>
      <c r="N69" s="23">
        <v>20</v>
      </c>
      <c r="O69" s="23"/>
      <c r="P69" s="23">
        <v>0</v>
      </c>
      <c r="Q69" s="23"/>
      <c r="R69" s="23">
        <f t="shared" si="3"/>
        <v>148</v>
      </c>
    </row>
    <row r="70" spans="1:18" ht="12.75">
      <c r="A70" s="22">
        <v>16</v>
      </c>
      <c r="B70" s="22" t="s">
        <v>88</v>
      </c>
      <c r="C70" s="22">
        <v>2002</v>
      </c>
      <c r="D70" s="22" t="s">
        <v>74</v>
      </c>
      <c r="E70" s="22" t="s">
        <v>18</v>
      </c>
      <c r="F70" s="23">
        <v>13</v>
      </c>
      <c r="G70" s="23"/>
      <c r="H70" s="23">
        <v>0</v>
      </c>
      <c r="I70" s="23"/>
      <c r="J70" s="23">
        <v>14</v>
      </c>
      <c r="K70" s="23"/>
      <c r="L70" s="23">
        <v>0</v>
      </c>
      <c r="M70" s="23"/>
      <c r="N70" s="23">
        <v>18</v>
      </c>
      <c r="O70" s="23"/>
      <c r="P70" s="23">
        <v>0</v>
      </c>
      <c r="Q70" s="23"/>
      <c r="R70" s="23">
        <f t="shared" si="3"/>
        <v>45</v>
      </c>
    </row>
    <row r="71" spans="1:18" ht="12.75">
      <c r="A71" s="22">
        <v>17</v>
      </c>
      <c r="B71" s="22" t="s">
        <v>89</v>
      </c>
      <c r="C71" s="22">
        <v>2001</v>
      </c>
      <c r="D71" s="22" t="s">
        <v>74</v>
      </c>
      <c r="E71" s="22" t="s">
        <v>14</v>
      </c>
      <c r="F71" s="23">
        <v>15</v>
      </c>
      <c r="G71" s="23"/>
      <c r="H71" s="23">
        <v>0</v>
      </c>
      <c r="I71" s="23"/>
      <c r="J71" s="23">
        <v>20</v>
      </c>
      <c r="K71" s="23"/>
      <c r="L71" s="23">
        <v>0</v>
      </c>
      <c r="M71" s="23"/>
      <c r="N71" s="23">
        <v>0</v>
      </c>
      <c r="O71" s="23"/>
      <c r="P71" s="23">
        <v>0</v>
      </c>
      <c r="Q71" s="23"/>
      <c r="R71" s="23">
        <f t="shared" si="3"/>
        <v>35</v>
      </c>
    </row>
    <row r="72" spans="1:18" ht="12.75">
      <c r="A72" s="22">
        <v>18</v>
      </c>
      <c r="B72" s="22" t="s">
        <v>90</v>
      </c>
      <c r="C72" s="22">
        <v>2001</v>
      </c>
      <c r="D72" s="22" t="s">
        <v>74</v>
      </c>
      <c r="E72" s="22" t="s">
        <v>16</v>
      </c>
      <c r="F72" s="23">
        <v>16</v>
      </c>
      <c r="G72" s="23"/>
      <c r="H72" s="23">
        <v>0</v>
      </c>
      <c r="I72" s="23"/>
      <c r="J72" s="23">
        <v>16</v>
      </c>
      <c r="K72" s="23"/>
      <c r="L72" s="23">
        <v>0</v>
      </c>
      <c r="M72" s="23"/>
      <c r="N72" s="23">
        <v>0</v>
      </c>
      <c r="O72" s="23"/>
      <c r="P72" s="23">
        <v>0</v>
      </c>
      <c r="Q72" s="23"/>
      <c r="R72" s="23">
        <f t="shared" si="3"/>
        <v>32</v>
      </c>
    </row>
    <row r="73" spans="1:18" ht="15">
      <c r="A73" s="27" t="s">
        <v>0</v>
      </c>
      <c r="B73" s="27" t="s">
        <v>1</v>
      </c>
      <c r="C73" s="27" t="s">
        <v>2</v>
      </c>
      <c r="D73" s="27" t="s">
        <v>3</v>
      </c>
      <c r="E73" s="27" t="s">
        <v>4</v>
      </c>
      <c r="F73" s="28" t="s">
        <v>5</v>
      </c>
      <c r="G73" s="28" t="s">
        <v>8</v>
      </c>
      <c r="H73" s="28" t="s">
        <v>408</v>
      </c>
      <c r="I73" s="28" t="s">
        <v>423</v>
      </c>
      <c r="J73" s="28" t="s">
        <v>6</v>
      </c>
      <c r="K73" s="28" t="s">
        <v>9</v>
      </c>
      <c r="L73" s="28" t="s">
        <v>409</v>
      </c>
      <c r="M73" s="28" t="s">
        <v>424</v>
      </c>
      <c r="N73" s="28" t="s">
        <v>7</v>
      </c>
      <c r="O73" s="28" t="s">
        <v>10</v>
      </c>
      <c r="P73" s="28" t="s">
        <v>410</v>
      </c>
      <c r="Q73" s="28" t="s">
        <v>425</v>
      </c>
      <c r="R73" s="28" t="s">
        <v>11</v>
      </c>
    </row>
    <row r="74" spans="1:18" ht="12.75">
      <c r="A74" s="22">
        <v>1</v>
      </c>
      <c r="B74" s="22" t="s">
        <v>91</v>
      </c>
      <c r="C74" s="22">
        <v>2000</v>
      </c>
      <c r="D74" s="22" t="s">
        <v>92</v>
      </c>
      <c r="E74" s="22" t="s">
        <v>93</v>
      </c>
      <c r="F74" s="23">
        <v>60</v>
      </c>
      <c r="G74" s="23">
        <v>100</v>
      </c>
      <c r="H74" s="23">
        <v>200</v>
      </c>
      <c r="I74" s="23">
        <v>90</v>
      </c>
      <c r="J74" s="23">
        <v>100</v>
      </c>
      <c r="K74" s="23">
        <v>100</v>
      </c>
      <c r="L74" s="23">
        <v>200</v>
      </c>
      <c r="M74" s="23">
        <v>200</v>
      </c>
      <c r="N74" s="23">
        <v>100</v>
      </c>
      <c r="O74" s="23">
        <v>100</v>
      </c>
      <c r="P74" s="23">
        <v>52</v>
      </c>
      <c r="Q74" s="23">
        <v>200</v>
      </c>
      <c r="R74" s="23">
        <f aca="true" t="shared" si="4" ref="R74:R93">MAX(F74:I74)+LARGE(F74:I74,2)+MAX(J74:M74)+LARGE(J74:M74,2)+MAX(N74:Q74)+LARGE(N74:Q74,2)</f>
        <v>1000</v>
      </c>
    </row>
    <row r="75" spans="1:18" ht="12.75">
      <c r="A75" s="22">
        <v>2</v>
      </c>
      <c r="B75" s="22" t="s">
        <v>96</v>
      </c>
      <c r="C75" s="22">
        <v>1999</v>
      </c>
      <c r="D75" s="22" t="s">
        <v>92</v>
      </c>
      <c r="E75" s="22" t="s">
        <v>31</v>
      </c>
      <c r="F75" s="23">
        <v>36</v>
      </c>
      <c r="G75" s="23">
        <v>45</v>
      </c>
      <c r="H75" s="23">
        <v>120</v>
      </c>
      <c r="I75" s="23">
        <v>80</v>
      </c>
      <c r="J75" s="23">
        <v>80</v>
      </c>
      <c r="K75" s="23">
        <v>80</v>
      </c>
      <c r="L75" s="23">
        <v>100</v>
      </c>
      <c r="M75" s="23">
        <v>160</v>
      </c>
      <c r="N75" s="23">
        <v>29</v>
      </c>
      <c r="O75" s="23">
        <v>45</v>
      </c>
      <c r="P75" s="23">
        <v>160</v>
      </c>
      <c r="Q75" s="23">
        <v>72</v>
      </c>
      <c r="R75" s="23">
        <f t="shared" si="4"/>
        <v>692</v>
      </c>
    </row>
    <row r="76" spans="1:18" ht="12.75">
      <c r="A76" s="22">
        <v>3</v>
      </c>
      <c r="B76" s="22" t="s">
        <v>99</v>
      </c>
      <c r="C76" s="22">
        <v>2000</v>
      </c>
      <c r="D76" s="22" t="s">
        <v>92</v>
      </c>
      <c r="E76" s="22" t="s">
        <v>18</v>
      </c>
      <c r="F76" s="23">
        <v>40</v>
      </c>
      <c r="G76" s="23">
        <v>36</v>
      </c>
      <c r="H76" s="23">
        <v>80</v>
      </c>
      <c r="I76" s="23">
        <v>64</v>
      </c>
      <c r="J76" s="23">
        <v>60</v>
      </c>
      <c r="K76" s="23">
        <v>50</v>
      </c>
      <c r="L76" s="23">
        <v>120</v>
      </c>
      <c r="M76" s="23">
        <v>120</v>
      </c>
      <c r="N76" s="23">
        <v>0</v>
      </c>
      <c r="O76" s="23">
        <v>40</v>
      </c>
      <c r="P76" s="23">
        <v>120</v>
      </c>
      <c r="Q76" s="23">
        <v>160</v>
      </c>
      <c r="R76" s="23">
        <f t="shared" si="4"/>
        <v>664</v>
      </c>
    </row>
    <row r="77" spans="1:18" ht="12.75">
      <c r="A77" s="22">
        <v>4</v>
      </c>
      <c r="B77" s="22" t="s">
        <v>95</v>
      </c>
      <c r="C77" s="22">
        <v>1999</v>
      </c>
      <c r="D77" s="22" t="s">
        <v>92</v>
      </c>
      <c r="E77" s="22" t="s">
        <v>14</v>
      </c>
      <c r="F77" s="23">
        <v>100</v>
      </c>
      <c r="G77" s="23">
        <v>60</v>
      </c>
      <c r="H77" s="23">
        <v>58</v>
      </c>
      <c r="I77" s="23">
        <v>200</v>
      </c>
      <c r="J77" s="23">
        <v>26</v>
      </c>
      <c r="K77" s="23">
        <v>45</v>
      </c>
      <c r="L77" s="23">
        <v>80</v>
      </c>
      <c r="M77" s="23">
        <v>72</v>
      </c>
      <c r="N77" s="23">
        <v>60</v>
      </c>
      <c r="O77" s="23">
        <v>50</v>
      </c>
      <c r="P77" s="23">
        <v>100</v>
      </c>
      <c r="Q77" s="23">
        <v>90</v>
      </c>
      <c r="R77" s="23">
        <f t="shared" si="4"/>
        <v>642</v>
      </c>
    </row>
    <row r="78" spans="1:18" ht="12.75">
      <c r="A78" s="22">
        <v>5</v>
      </c>
      <c r="B78" s="22" t="s">
        <v>94</v>
      </c>
      <c r="C78" s="22">
        <v>2000</v>
      </c>
      <c r="D78" s="22" t="s">
        <v>92</v>
      </c>
      <c r="E78" s="22" t="s">
        <v>14</v>
      </c>
      <c r="F78" s="23">
        <v>80</v>
      </c>
      <c r="G78" s="23">
        <v>40</v>
      </c>
      <c r="H78" s="23">
        <v>72</v>
      </c>
      <c r="I78" s="23">
        <v>80</v>
      </c>
      <c r="J78" s="23">
        <v>45</v>
      </c>
      <c r="K78" s="23">
        <v>32</v>
      </c>
      <c r="L78" s="23">
        <v>90</v>
      </c>
      <c r="M78" s="23">
        <v>80</v>
      </c>
      <c r="N78" s="23">
        <v>80</v>
      </c>
      <c r="O78" s="23">
        <v>80</v>
      </c>
      <c r="P78" s="23">
        <v>200</v>
      </c>
      <c r="Q78" s="23">
        <v>100</v>
      </c>
      <c r="R78" s="23">
        <f t="shared" si="4"/>
        <v>630</v>
      </c>
    </row>
    <row r="79" spans="1:18" ht="12.75">
      <c r="A79" s="22">
        <v>6</v>
      </c>
      <c r="B79" s="22" t="s">
        <v>100</v>
      </c>
      <c r="C79" s="22">
        <v>1999</v>
      </c>
      <c r="D79" s="22" t="s">
        <v>92</v>
      </c>
      <c r="E79" s="22" t="s">
        <v>25</v>
      </c>
      <c r="F79" s="23">
        <v>26</v>
      </c>
      <c r="G79" s="23">
        <v>0</v>
      </c>
      <c r="H79" s="23">
        <v>160</v>
      </c>
      <c r="I79" s="23">
        <v>0</v>
      </c>
      <c r="J79" s="23">
        <v>50</v>
      </c>
      <c r="K79" s="23">
        <v>60</v>
      </c>
      <c r="L79" s="23">
        <v>160</v>
      </c>
      <c r="M79" s="23">
        <v>64</v>
      </c>
      <c r="N79" s="23">
        <v>45</v>
      </c>
      <c r="O79" s="23"/>
      <c r="P79" s="23">
        <v>90</v>
      </c>
      <c r="Q79" s="23">
        <v>80</v>
      </c>
      <c r="R79" s="23">
        <f t="shared" si="4"/>
        <v>580</v>
      </c>
    </row>
    <row r="80" spans="1:18" ht="12.75">
      <c r="A80" s="22">
        <v>7</v>
      </c>
      <c r="B80" s="22" t="s">
        <v>97</v>
      </c>
      <c r="C80" s="22">
        <v>1999</v>
      </c>
      <c r="D80" s="22" t="s">
        <v>92</v>
      </c>
      <c r="E80" s="22" t="s">
        <v>51</v>
      </c>
      <c r="F80" s="23">
        <v>29</v>
      </c>
      <c r="G80" s="23">
        <v>80</v>
      </c>
      <c r="H80" s="23">
        <v>44</v>
      </c>
      <c r="I80" s="23">
        <v>160</v>
      </c>
      <c r="J80" s="23">
        <v>40</v>
      </c>
      <c r="K80" s="23">
        <v>36</v>
      </c>
      <c r="L80" s="23">
        <v>72</v>
      </c>
      <c r="M80" s="23">
        <v>90</v>
      </c>
      <c r="N80" s="23">
        <v>20</v>
      </c>
      <c r="O80" s="23">
        <v>60</v>
      </c>
      <c r="P80" s="23">
        <v>64</v>
      </c>
      <c r="Q80" s="23">
        <v>58</v>
      </c>
      <c r="R80" s="23">
        <f t="shared" si="4"/>
        <v>526</v>
      </c>
    </row>
    <row r="81" spans="1:18" ht="12.75">
      <c r="A81" s="22">
        <v>8</v>
      </c>
      <c r="B81" s="22" t="s">
        <v>104</v>
      </c>
      <c r="C81" s="22">
        <v>2000</v>
      </c>
      <c r="D81" s="22" t="s">
        <v>92</v>
      </c>
      <c r="E81" s="22" t="s">
        <v>46</v>
      </c>
      <c r="F81" s="23">
        <v>45</v>
      </c>
      <c r="G81" s="23"/>
      <c r="H81" s="23">
        <v>64</v>
      </c>
      <c r="I81" s="23">
        <v>58</v>
      </c>
      <c r="J81" s="23">
        <v>32</v>
      </c>
      <c r="K81" s="23"/>
      <c r="L81" s="23">
        <v>58</v>
      </c>
      <c r="M81" s="23">
        <v>100</v>
      </c>
      <c r="N81" s="23">
        <v>50</v>
      </c>
      <c r="O81" s="23"/>
      <c r="P81" s="23">
        <v>0</v>
      </c>
      <c r="Q81" s="23">
        <v>120</v>
      </c>
      <c r="R81" s="23">
        <f t="shared" si="4"/>
        <v>450</v>
      </c>
    </row>
    <row r="82" spans="1:18" ht="12.75">
      <c r="A82" s="22">
        <v>9</v>
      </c>
      <c r="B82" s="22" t="s">
        <v>98</v>
      </c>
      <c r="C82" s="22">
        <v>1999</v>
      </c>
      <c r="D82" s="22" t="s">
        <v>92</v>
      </c>
      <c r="E82" s="22" t="s">
        <v>46</v>
      </c>
      <c r="F82" s="23">
        <v>50</v>
      </c>
      <c r="G82" s="23">
        <v>50</v>
      </c>
      <c r="H82" s="23">
        <v>0</v>
      </c>
      <c r="I82" s="23">
        <v>120</v>
      </c>
      <c r="J82" s="23">
        <v>36</v>
      </c>
      <c r="K82" s="23">
        <v>40</v>
      </c>
      <c r="L82" s="23">
        <v>0</v>
      </c>
      <c r="M82" s="23">
        <v>58</v>
      </c>
      <c r="N82" s="23">
        <v>40</v>
      </c>
      <c r="O82" s="23">
        <v>32</v>
      </c>
      <c r="P82" s="23"/>
      <c r="Q82" s="23">
        <v>64</v>
      </c>
      <c r="R82" s="23">
        <f t="shared" si="4"/>
        <v>372</v>
      </c>
    </row>
    <row r="83" spans="1:18" ht="12.75">
      <c r="A83" s="22">
        <v>10</v>
      </c>
      <c r="B83" s="22" t="s">
        <v>101</v>
      </c>
      <c r="C83" s="22">
        <v>2000</v>
      </c>
      <c r="D83" s="22" t="s">
        <v>92</v>
      </c>
      <c r="E83" s="22" t="s">
        <v>102</v>
      </c>
      <c r="F83" s="23">
        <v>22</v>
      </c>
      <c r="G83" s="23">
        <v>32</v>
      </c>
      <c r="H83" s="23">
        <v>90</v>
      </c>
      <c r="I83" s="23">
        <v>0</v>
      </c>
      <c r="J83" s="23">
        <v>24</v>
      </c>
      <c r="K83" s="23">
        <v>26</v>
      </c>
      <c r="L83" s="23">
        <v>64</v>
      </c>
      <c r="M83" s="23"/>
      <c r="N83" s="23">
        <v>36</v>
      </c>
      <c r="O83" s="23">
        <v>36</v>
      </c>
      <c r="P83" s="23">
        <v>80</v>
      </c>
      <c r="Q83" s="23"/>
      <c r="R83" s="23">
        <f t="shared" si="4"/>
        <v>328</v>
      </c>
    </row>
    <row r="84" spans="1:18" ht="12.75">
      <c r="A84" s="22">
        <v>11</v>
      </c>
      <c r="B84" s="22" t="s">
        <v>110</v>
      </c>
      <c r="C84" s="22">
        <v>2000</v>
      </c>
      <c r="D84" s="22" t="s">
        <v>92</v>
      </c>
      <c r="E84" s="22" t="s">
        <v>20</v>
      </c>
      <c r="F84" s="23">
        <v>18</v>
      </c>
      <c r="G84" s="23">
        <v>0</v>
      </c>
      <c r="H84" s="23">
        <v>40</v>
      </c>
      <c r="I84" s="23">
        <v>52</v>
      </c>
      <c r="J84" s="23">
        <v>0</v>
      </c>
      <c r="K84" s="23">
        <v>16</v>
      </c>
      <c r="L84" s="23"/>
      <c r="M84" s="23">
        <v>52</v>
      </c>
      <c r="N84" s="23">
        <v>24</v>
      </c>
      <c r="O84" s="23">
        <v>0</v>
      </c>
      <c r="P84" s="23">
        <v>48</v>
      </c>
      <c r="Q84" s="23">
        <v>52</v>
      </c>
      <c r="R84" s="23">
        <f t="shared" si="4"/>
        <v>260</v>
      </c>
    </row>
    <row r="85" spans="1:18" ht="12.75">
      <c r="A85" s="22">
        <v>12</v>
      </c>
      <c r="B85" s="22" t="s">
        <v>106</v>
      </c>
      <c r="C85" s="22">
        <v>2000</v>
      </c>
      <c r="D85" s="22" t="s">
        <v>92</v>
      </c>
      <c r="E85" s="22" t="s">
        <v>25</v>
      </c>
      <c r="F85" s="23">
        <v>24</v>
      </c>
      <c r="G85" s="23">
        <v>29</v>
      </c>
      <c r="H85" s="23">
        <v>100</v>
      </c>
      <c r="I85" s="23">
        <v>100</v>
      </c>
      <c r="J85" s="23">
        <v>29</v>
      </c>
      <c r="K85" s="23">
        <v>18</v>
      </c>
      <c r="L85" s="23">
        <v>0</v>
      </c>
      <c r="M85" s="23">
        <v>0</v>
      </c>
      <c r="N85" s="23"/>
      <c r="O85" s="23">
        <v>0</v>
      </c>
      <c r="P85" s="23">
        <v>0</v>
      </c>
      <c r="Q85" s="23">
        <v>0</v>
      </c>
      <c r="R85" s="23">
        <f t="shared" si="4"/>
        <v>247</v>
      </c>
    </row>
    <row r="86" spans="1:18" ht="12.75">
      <c r="A86" s="22">
        <v>13</v>
      </c>
      <c r="B86" s="22" t="s">
        <v>103</v>
      </c>
      <c r="C86" s="22">
        <v>2000</v>
      </c>
      <c r="D86" s="22" t="s">
        <v>92</v>
      </c>
      <c r="E86" s="22" t="s">
        <v>25</v>
      </c>
      <c r="F86" s="23">
        <v>20</v>
      </c>
      <c r="G86" s="23">
        <v>24</v>
      </c>
      <c r="H86" s="23">
        <v>48</v>
      </c>
      <c r="I86" s="23"/>
      <c r="J86" s="23">
        <v>20</v>
      </c>
      <c r="K86" s="23">
        <v>29</v>
      </c>
      <c r="L86" s="23">
        <v>0</v>
      </c>
      <c r="M86" s="23"/>
      <c r="N86" s="23">
        <v>32</v>
      </c>
      <c r="O86" s="23">
        <v>26</v>
      </c>
      <c r="P86" s="23">
        <v>72</v>
      </c>
      <c r="Q86" s="23"/>
      <c r="R86" s="23">
        <f t="shared" si="4"/>
        <v>225</v>
      </c>
    </row>
    <row r="87" spans="1:18" ht="12.75">
      <c r="A87" s="22">
        <v>14</v>
      </c>
      <c r="B87" s="22" t="s">
        <v>107</v>
      </c>
      <c r="C87" s="22">
        <v>1999</v>
      </c>
      <c r="D87" s="22" t="s">
        <v>92</v>
      </c>
      <c r="E87" s="22" t="s">
        <v>33</v>
      </c>
      <c r="F87" s="23">
        <v>16</v>
      </c>
      <c r="G87" s="23">
        <v>26</v>
      </c>
      <c r="H87" s="23"/>
      <c r="I87" s="23"/>
      <c r="J87" s="23">
        <v>0</v>
      </c>
      <c r="K87" s="23">
        <v>24</v>
      </c>
      <c r="L87" s="23">
        <v>44</v>
      </c>
      <c r="M87" s="23"/>
      <c r="N87" s="23">
        <v>0</v>
      </c>
      <c r="O87" s="23">
        <v>24</v>
      </c>
      <c r="P87" s="23">
        <v>58</v>
      </c>
      <c r="Q87" s="23"/>
      <c r="R87" s="23">
        <f t="shared" si="4"/>
        <v>192</v>
      </c>
    </row>
    <row r="88" spans="1:18" ht="12.75">
      <c r="A88" s="22">
        <v>15</v>
      </c>
      <c r="B88" s="22" t="s">
        <v>111</v>
      </c>
      <c r="C88" s="22">
        <v>2000</v>
      </c>
      <c r="D88" s="22" t="s">
        <v>92</v>
      </c>
      <c r="E88" s="22" t="s">
        <v>102</v>
      </c>
      <c r="F88" s="23">
        <v>32</v>
      </c>
      <c r="G88" s="23"/>
      <c r="H88" s="23">
        <v>52</v>
      </c>
      <c r="I88" s="23"/>
      <c r="J88" s="23">
        <v>22</v>
      </c>
      <c r="K88" s="23"/>
      <c r="L88" s="23">
        <v>52</v>
      </c>
      <c r="M88" s="23"/>
      <c r="N88" s="23">
        <v>0</v>
      </c>
      <c r="O88" s="23"/>
      <c r="P88" s="23">
        <v>0</v>
      </c>
      <c r="Q88" s="23"/>
      <c r="R88" s="23">
        <f t="shared" si="4"/>
        <v>158</v>
      </c>
    </row>
    <row r="89" spans="1:18" ht="12.75">
      <c r="A89" s="22">
        <v>16</v>
      </c>
      <c r="B89" s="22" t="s">
        <v>426</v>
      </c>
      <c r="C89" s="22">
        <v>2000</v>
      </c>
      <c r="D89" s="22" t="s">
        <v>92</v>
      </c>
      <c r="E89" s="22" t="s">
        <v>25</v>
      </c>
      <c r="F89" s="23"/>
      <c r="G89" s="23">
        <v>0</v>
      </c>
      <c r="H89" s="23">
        <v>36</v>
      </c>
      <c r="I89" s="23"/>
      <c r="J89" s="23"/>
      <c r="K89" s="23">
        <v>0</v>
      </c>
      <c r="L89" s="23">
        <v>48</v>
      </c>
      <c r="M89" s="23"/>
      <c r="N89" s="23"/>
      <c r="O89" s="23">
        <v>0</v>
      </c>
      <c r="P89" s="23">
        <v>44</v>
      </c>
      <c r="Q89" s="23"/>
      <c r="R89" s="23">
        <f t="shared" si="4"/>
        <v>128</v>
      </c>
    </row>
    <row r="90" spans="1:18" ht="12.75">
      <c r="A90" s="22">
        <v>17</v>
      </c>
      <c r="B90" s="22" t="s">
        <v>108</v>
      </c>
      <c r="C90" s="22">
        <v>2000</v>
      </c>
      <c r="D90" s="22" t="s">
        <v>92</v>
      </c>
      <c r="E90" s="22" t="s">
        <v>33</v>
      </c>
      <c r="F90" s="23">
        <v>14</v>
      </c>
      <c r="G90" s="23">
        <v>18</v>
      </c>
      <c r="H90" s="23">
        <v>0</v>
      </c>
      <c r="I90" s="23"/>
      <c r="J90" s="23">
        <v>16</v>
      </c>
      <c r="K90" s="23">
        <v>15</v>
      </c>
      <c r="L90" s="23">
        <v>0</v>
      </c>
      <c r="M90" s="23"/>
      <c r="N90" s="23">
        <v>22</v>
      </c>
      <c r="O90" s="23">
        <v>0</v>
      </c>
      <c r="P90" s="23">
        <v>40</v>
      </c>
      <c r="Q90" s="23"/>
      <c r="R90" s="23">
        <f t="shared" si="4"/>
        <v>125</v>
      </c>
    </row>
    <row r="91" spans="1:18" ht="12.75">
      <c r="A91" s="22">
        <v>18</v>
      </c>
      <c r="B91" s="22" t="s">
        <v>105</v>
      </c>
      <c r="C91" s="22">
        <v>2000</v>
      </c>
      <c r="D91" s="22" t="s">
        <v>92</v>
      </c>
      <c r="E91" s="22" t="s">
        <v>46</v>
      </c>
      <c r="F91" s="23">
        <v>13</v>
      </c>
      <c r="G91" s="23">
        <v>16</v>
      </c>
      <c r="H91" s="23">
        <v>0</v>
      </c>
      <c r="I91" s="23"/>
      <c r="J91" s="23">
        <v>18</v>
      </c>
      <c r="K91" s="23">
        <v>20</v>
      </c>
      <c r="L91" s="23">
        <v>0</v>
      </c>
      <c r="M91" s="23"/>
      <c r="N91" s="23">
        <v>26</v>
      </c>
      <c r="O91" s="23">
        <v>22</v>
      </c>
      <c r="P91" s="23"/>
      <c r="Q91" s="23"/>
      <c r="R91" s="23">
        <f t="shared" si="4"/>
        <v>115</v>
      </c>
    </row>
    <row r="92" spans="1:18" ht="12.75">
      <c r="A92" s="22">
        <v>19</v>
      </c>
      <c r="B92" s="22" t="s">
        <v>109</v>
      </c>
      <c r="C92" s="22">
        <v>2000</v>
      </c>
      <c r="D92" s="22" t="s">
        <v>92</v>
      </c>
      <c r="E92" s="22" t="s">
        <v>33</v>
      </c>
      <c r="F92" s="23">
        <v>15</v>
      </c>
      <c r="G92" s="23">
        <v>22</v>
      </c>
      <c r="H92" s="23"/>
      <c r="I92" s="23"/>
      <c r="J92" s="23">
        <v>0</v>
      </c>
      <c r="K92" s="23">
        <v>0</v>
      </c>
      <c r="L92" s="23"/>
      <c r="M92" s="23"/>
      <c r="N92" s="23">
        <v>0</v>
      </c>
      <c r="O92" s="23">
        <v>29</v>
      </c>
      <c r="P92" s="23"/>
      <c r="Q92" s="23"/>
      <c r="R92" s="23">
        <f t="shared" si="4"/>
        <v>66</v>
      </c>
    </row>
    <row r="93" spans="1:18" ht="12.75">
      <c r="A93" s="22">
        <v>20</v>
      </c>
      <c r="B93" s="22" t="s">
        <v>112</v>
      </c>
      <c r="C93" s="22">
        <v>1999</v>
      </c>
      <c r="D93" s="22" t="s">
        <v>92</v>
      </c>
      <c r="E93" s="22" t="s">
        <v>18</v>
      </c>
      <c r="F93" s="23"/>
      <c r="G93" s="23">
        <v>20</v>
      </c>
      <c r="H93" s="23">
        <v>0</v>
      </c>
      <c r="I93" s="23"/>
      <c r="J93" s="23"/>
      <c r="K93" s="23">
        <v>22</v>
      </c>
      <c r="L93" s="23">
        <v>0</v>
      </c>
      <c r="M93" s="23"/>
      <c r="N93" s="23"/>
      <c r="O93" s="23">
        <v>0</v>
      </c>
      <c r="P93" s="23">
        <v>0</v>
      </c>
      <c r="Q93" s="23"/>
      <c r="R93" s="23">
        <f t="shared" si="4"/>
        <v>42</v>
      </c>
    </row>
    <row r="94" spans="1:18" ht="15">
      <c r="A94" s="27" t="s">
        <v>0</v>
      </c>
      <c r="B94" s="27" t="s">
        <v>1</v>
      </c>
      <c r="C94" s="27" t="s">
        <v>2</v>
      </c>
      <c r="D94" s="27" t="s">
        <v>3</v>
      </c>
      <c r="E94" s="27" t="s">
        <v>4</v>
      </c>
      <c r="F94" s="28" t="s">
        <v>5</v>
      </c>
      <c r="G94" s="28" t="s">
        <v>8</v>
      </c>
      <c r="H94" s="28" t="s">
        <v>408</v>
      </c>
      <c r="I94" s="28" t="s">
        <v>423</v>
      </c>
      <c r="J94" s="28" t="s">
        <v>6</v>
      </c>
      <c r="K94" s="28" t="s">
        <v>9</v>
      </c>
      <c r="L94" s="28" t="s">
        <v>409</v>
      </c>
      <c r="M94" s="28" t="s">
        <v>424</v>
      </c>
      <c r="N94" s="28" t="s">
        <v>7</v>
      </c>
      <c r="O94" s="28" t="s">
        <v>10</v>
      </c>
      <c r="P94" s="28" t="s">
        <v>410</v>
      </c>
      <c r="Q94" s="28" t="s">
        <v>425</v>
      </c>
      <c r="R94" s="28" t="s">
        <v>11</v>
      </c>
    </row>
    <row r="95" spans="1:18" ht="12.75">
      <c r="A95" s="22">
        <v>1</v>
      </c>
      <c r="B95" s="22" t="s">
        <v>113</v>
      </c>
      <c r="C95" s="22">
        <v>1998</v>
      </c>
      <c r="D95" s="22" t="s">
        <v>114</v>
      </c>
      <c r="E95" s="22" t="s">
        <v>46</v>
      </c>
      <c r="F95" s="23">
        <v>100</v>
      </c>
      <c r="G95" s="23">
        <v>50</v>
      </c>
      <c r="H95" s="23">
        <v>120</v>
      </c>
      <c r="I95" s="23">
        <v>160</v>
      </c>
      <c r="J95" s="23">
        <v>100</v>
      </c>
      <c r="K95" s="23">
        <v>80</v>
      </c>
      <c r="L95" s="23">
        <v>200</v>
      </c>
      <c r="M95" s="23">
        <v>200</v>
      </c>
      <c r="N95" s="23">
        <v>100</v>
      </c>
      <c r="O95" s="23">
        <v>100</v>
      </c>
      <c r="P95" s="23">
        <v>200</v>
      </c>
      <c r="Q95" s="23">
        <v>200</v>
      </c>
      <c r="R95" s="23">
        <f aca="true" t="shared" si="5" ref="R95:R107">MAX(F95:I95)+LARGE(F95:I95,2)+MAX(J95:M95)+LARGE(J95:M95,2)+MAX(N95:Q95)+LARGE(N95:Q95,2)</f>
        <v>1080</v>
      </c>
    </row>
    <row r="96" spans="1:18" ht="12.75">
      <c r="A96" s="22">
        <v>2</v>
      </c>
      <c r="B96" s="22" t="s">
        <v>116</v>
      </c>
      <c r="C96" s="22">
        <v>1997</v>
      </c>
      <c r="D96" s="22" t="s">
        <v>114</v>
      </c>
      <c r="E96" s="22" t="s">
        <v>18</v>
      </c>
      <c r="F96" s="23">
        <v>80</v>
      </c>
      <c r="G96" s="23">
        <v>100</v>
      </c>
      <c r="H96" s="23">
        <v>160</v>
      </c>
      <c r="I96" s="23">
        <v>200</v>
      </c>
      <c r="J96" s="23">
        <v>60</v>
      </c>
      <c r="K96" s="23">
        <v>60</v>
      </c>
      <c r="L96" s="23">
        <v>120</v>
      </c>
      <c r="M96" s="23">
        <v>160</v>
      </c>
      <c r="N96" s="23">
        <v>60</v>
      </c>
      <c r="O96" s="23">
        <v>60</v>
      </c>
      <c r="P96" s="23">
        <v>120</v>
      </c>
      <c r="Q96" s="23">
        <v>120</v>
      </c>
      <c r="R96" s="23">
        <f t="shared" si="5"/>
        <v>880</v>
      </c>
    </row>
    <row r="97" spans="1:18" ht="12.75">
      <c r="A97" s="22">
        <v>3</v>
      </c>
      <c r="B97" s="22" t="s">
        <v>115</v>
      </c>
      <c r="C97" s="22">
        <v>1997</v>
      </c>
      <c r="D97" s="22" t="s">
        <v>114</v>
      </c>
      <c r="E97" s="22" t="s">
        <v>31</v>
      </c>
      <c r="F97" s="23">
        <v>45</v>
      </c>
      <c r="G97" s="23">
        <v>80</v>
      </c>
      <c r="H97" s="23">
        <v>200</v>
      </c>
      <c r="I97" s="23">
        <v>90</v>
      </c>
      <c r="J97" s="23">
        <v>80</v>
      </c>
      <c r="K97" s="23">
        <v>100</v>
      </c>
      <c r="L97" s="23">
        <v>160</v>
      </c>
      <c r="M97" s="23">
        <v>120</v>
      </c>
      <c r="N97" s="23">
        <v>80</v>
      </c>
      <c r="O97" s="23">
        <v>80</v>
      </c>
      <c r="P97" s="23">
        <v>160</v>
      </c>
      <c r="Q97" s="23">
        <v>80</v>
      </c>
      <c r="R97" s="23">
        <f t="shared" si="5"/>
        <v>810</v>
      </c>
    </row>
    <row r="98" spans="1:18" ht="12.75">
      <c r="A98" s="22">
        <v>4</v>
      </c>
      <c r="B98" s="22" t="s">
        <v>118</v>
      </c>
      <c r="C98" s="22">
        <v>1998</v>
      </c>
      <c r="D98" s="22" t="s">
        <v>114</v>
      </c>
      <c r="E98" s="22" t="s">
        <v>16</v>
      </c>
      <c r="F98" s="23">
        <v>40</v>
      </c>
      <c r="G98" s="23">
        <v>45</v>
      </c>
      <c r="H98" s="23">
        <v>0</v>
      </c>
      <c r="I98" s="23">
        <v>120</v>
      </c>
      <c r="J98" s="23">
        <v>45</v>
      </c>
      <c r="K98" s="23">
        <v>50</v>
      </c>
      <c r="L98" s="23">
        <v>100</v>
      </c>
      <c r="M98" s="23">
        <v>0</v>
      </c>
      <c r="N98" s="23">
        <v>50</v>
      </c>
      <c r="O98" s="23">
        <v>20</v>
      </c>
      <c r="P98" s="23">
        <v>0</v>
      </c>
      <c r="Q98" s="23">
        <v>160</v>
      </c>
      <c r="R98" s="23">
        <f t="shared" si="5"/>
        <v>525</v>
      </c>
    </row>
    <row r="99" spans="1:18" ht="12.75">
      <c r="A99" s="22">
        <v>5</v>
      </c>
      <c r="B99" s="22" t="s">
        <v>119</v>
      </c>
      <c r="C99" s="22">
        <v>1997</v>
      </c>
      <c r="D99" s="22" t="s">
        <v>114</v>
      </c>
      <c r="E99" s="22" t="s">
        <v>31</v>
      </c>
      <c r="F99" s="23">
        <v>60</v>
      </c>
      <c r="G99" s="23">
        <v>36</v>
      </c>
      <c r="H99" s="23">
        <v>72</v>
      </c>
      <c r="I99" s="23">
        <v>100</v>
      </c>
      <c r="J99" s="23">
        <v>50</v>
      </c>
      <c r="K99" s="23">
        <v>40</v>
      </c>
      <c r="L99" s="23">
        <v>90</v>
      </c>
      <c r="M99" s="23">
        <v>100</v>
      </c>
      <c r="N99" s="23">
        <v>0</v>
      </c>
      <c r="O99" s="23">
        <v>22</v>
      </c>
      <c r="P99" s="23">
        <v>52</v>
      </c>
      <c r="Q99" s="23">
        <v>90</v>
      </c>
      <c r="R99" s="23">
        <f t="shared" si="5"/>
        <v>504</v>
      </c>
    </row>
    <row r="100" spans="1:18" ht="12.75">
      <c r="A100" s="22">
        <v>6</v>
      </c>
      <c r="B100" s="22" t="s">
        <v>125</v>
      </c>
      <c r="C100" s="22">
        <v>1997</v>
      </c>
      <c r="D100" s="22" t="s">
        <v>114</v>
      </c>
      <c r="E100" s="22" t="s">
        <v>29</v>
      </c>
      <c r="F100" s="23"/>
      <c r="G100" s="23">
        <v>29</v>
      </c>
      <c r="H100" s="23">
        <v>58</v>
      </c>
      <c r="I100" s="23">
        <v>72</v>
      </c>
      <c r="J100" s="23">
        <v>0</v>
      </c>
      <c r="K100" s="23">
        <v>0</v>
      </c>
      <c r="L100" s="23">
        <v>44</v>
      </c>
      <c r="M100" s="23">
        <v>90</v>
      </c>
      <c r="N100" s="23"/>
      <c r="O100" s="23">
        <v>45</v>
      </c>
      <c r="P100" s="23">
        <v>80</v>
      </c>
      <c r="Q100" s="23">
        <v>100</v>
      </c>
      <c r="R100" s="23">
        <f t="shared" si="5"/>
        <v>444</v>
      </c>
    </row>
    <row r="101" spans="1:18" ht="12.75">
      <c r="A101" s="22">
        <v>7</v>
      </c>
      <c r="B101" s="22" t="s">
        <v>117</v>
      </c>
      <c r="C101" s="22">
        <v>1997</v>
      </c>
      <c r="D101" s="22" t="s">
        <v>114</v>
      </c>
      <c r="E101" s="22" t="s">
        <v>14</v>
      </c>
      <c r="F101" s="23">
        <v>50</v>
      </c>
      <c r="G101" s="23">
        <v>60</v>
      </c>
      <c r="H101" s="23">
        <v>80</v>
      </c>
      <c r="I101" s="23"/>
      <c r="J101" s="23">
        <v>40</v>
      </c>
      <c r="K101" s="23">
        <v>45</v>
      </c>
      <c r="L101" s="23">
        <v>80</v>
      </c>
      <c r="M101" s="23"/>
      <c r="N101" s="23">
        <v>45</v>
      </c>
      <c r="O101" s="23">
        <v>50</v>
      </c>
      <c r="P101" s="23">
        <v>100</v>
      </c>
      <c r="Q101" s="23"/>
      <c r="R101" s="23">
        <f t="shared" si="5"/>
        <v>415</v>
      </c>
    </row>
    <row r="102" spans="1:18" ht="12.75">
      <c r="A102" s="22">
        <v>8</v>
      </c>
      <c r="B102" s="22" t="s">
        <v>123</v>
      </c>
      <c r="C102" s="22">
        <v>1998</v>
      </c>
      <c r="D102" s="22" t="s">
        <v>114</v>
      </c>
      <c r="E102" s="22" t="s">
        <v>102</v>
      </c>
      <c r="F102" s="23">
        <v>36</v>
      </c>
      <c r="G102" s="23">
        <v>40</v>
      </c>
      <c r="H102" s="23">
        <v>0</v>
      </c>
      <c r="I102" s="23">
        <v>80</v>
      </c>
      <c r="J102" s="23">
        <v>0</v>
      </c>
      <c r="K102" s="23">
        <v>36</v>
      </c>
      <c r="L102" s="23">
        <v>0</v>
      </c>
      <c r="M102" s="23">
        <v>80</v>
      </c>
      <c r="N102" s="23">
        <v>26</v>
      </c>
      <c r="O102" s="23">
        <v>36</v>
      </c>
      <c r="P102" s="23">
        <v>0</v>
      </c>
      <c r="Q102" s="23">
        <v>72</v>
      </c>
      <c r="R102" s="23">
        <f t="shared" si="5"/>
        <v>344</v>
      </c>
    </row>
    <row r="103" spans="1:18" ht="12.75">
      <c r="A103" s="22">
        <v>9</v>
      </c>
      <c r="B103" s="22" t="s">
        <v>120</v>
      </c>
      <c r="C103" s="22">
        <v>1998</v>
      </c>
      <c r="D103" s="22" t="s">
        <v>114</v>
      </c>
      <c r="E103" s="22" t="s">
        <v>33</v>
      </c>
      <c r="F103" s="23">
        <v>32</v>
      </c>
      <c r="G103" s="23">
        <v>32</v>
      </c>
      <c r="H103" s="23">
        <v>100</v>
      </c>
      <c r="I103" s="23"/>
      <c r="J103" s="23">
        <v>32</v>
      </c>
      <c r="K103" s="23">
        <v>32</v>
      </c>
      <c r="L103" s="23">
        <v>72</v>
      </c>
      <c r="M103" s="23"/>
      <c r="N103" s="23">
        <v>29</v>
      </c>
      <c r="O103" s="23">
        <v>32</v>
      </c>
      <c r="P103" s="23">
        <v>72</v>
      </c>
      <c r="Q103" s="23"/>
      <c r="R103" s="23">
        <f t="shared" si="5"/>
        <v>340</v>
      </c>
    </row>
    <row r="104" spans="1:18" ht="12.75">
      <c r="A104" s="22">
        <v>10</v>
      </c>
      <c r="B104" s="22" t="s">
        <v>122</v>
      </c>
      <c r="C104" s="22">
        <v>1998</v>
      </c>
      <c r="D104" s="22" t="s">
        <v>114</v>
      </c>
      <c r="E104" s="22" t="s">
        <v>33</v>
      </c>
      <c r="F104" s="23">
        <v>29</v>
      </c>
      <c r="G104" s="23">
        <v>26</v>
      </c>
      <c r="H104" s="23">
        <v>90</v>
      </c>
      <c r="I104" s="23"/>
      <c r="J104" s="23">
        <v>36</v>
      </c>
      <c r="K104" s="23">
        <v>26</v>
      </c>
      <c r="L104" s="23">
        <v>64</v>
      </c>
      <c r="M104" s="23"/>
      <c r="N104" s="23">
        <v>32</v>
      </c>
      <c r="O104" s="23">
        <v>29</v>
      </c>
      <c r="P104" s="23">
        <v>64</v>
      </c>
      <c r="Q104" s="23"/>
      <c r="R104" s="23">
        <f t="shared" si="5"/>
        <v>315</v>
      </c>
    </row>
    <row r="105" spans="1:18" ht="12.75">
      <c r="A105" s="22">
        <v>11</v>
      </c>
      <c r="B105" s="22" t="s">
        <v>121</v>
      </c>
      <c r="C105" s="22">
        <v>1998</v>
      </c>
      <c r="D105" s="22" t="s">
        <v>114</v>
      </c>
      <c r="E105" s="22" t="s">
        <v>33</v>
      </c>
      <c r="F105" s="23">
        <v>24</v>
      </c>
      <c r="G105" s="23">
        <v>24</v>
      </c>
      <c r="H105" s="23">
        <v>64</v>
      </c>
      <c r="I105" s="23"/>
      <c r="J105" s="23">
        <v>29</v>
      </c>
      <c r="K105" s="23">
        <v>29</v>
      </c>
      <c r="L105" s="23">
        <v>58</v>
      </c>
      <c r="M105" s="23"/>
      <c r="N105" s="23">
        <v>40</v>
      </c>
      <c r="O105" s="23">
        <v>40</v>
      </c>
      <c r="P105" s="23">
        <v>90</v>
      </c>
      <c r="Q105" s="23"/>
      <c r="R105" s="23">
        <f t="shared" si="5"/>
        <v>305</v>
      </c>
    </row>
    <row r="106" spans="1:18" ht="12.75">
      <c r="A106" s="22">
        <v>12</v>
      </c>
      <c r="B106" s="22" t="s">
        <v>124</v>
      </c>
      <c r="C106" s="22">
        <v>1997</v>
      </c>
      <c r="D106" s="22" t="s">
        <v>114</v>
      </c>
      <c r="E106" s="22" t="s">
        <v>51</v>
      </c>
      <c r="F106" s="23">
        <v>26</v>
      </c>
      <c r="G106" s="23">
        <v>22</v>
      </c>
      <c r="H106" s="23">
        <v>0</v>
      </c>
      <c r="I106" s="23"/>
      <c r="J106" s="23">
        <v>26</v>
      </c>
      <c r="K106" s="23">
        <v>24</v>
      </c>
      <c r="L106" s="23">
        <v>48</v>
      </c>
      <c r="M106" s="23"/>
      <c r="N106" s="23">
        <v>36</v>
      </c>
      <c r="O106" s="23">
        <v>24</v>
      </c>
      <c r="P106" s="23">
        <v>58</v>
      </c>
      <c r="Q106" s="23"/>
      <c r="R106" s="23">
        <f t="shared" si="5"/>
        <v>216</v>
      </c>
    </row>
    <row r="107" spans="1:18" ht="12.75">
      <c r="A107" s="22">
        <v>13</v>
      </c>
      <c r="B107" s="22" t="s">
        <v>126</v>
      </c>
      <c r="C107" s="22">
        <v>1997</v>
      </c>
      <c r="D107" s="22" t="s">
        <v>114</v>
      </c>
      <c r="E107" s="22" t="s">
        <v>33</v>
      </c>
      <c r="F107" s="23">
        <v>0</v>
      </c>
      <c r="G107" s="23">
        <v>20</v>
      </c>
      <c r="H107" s="23">
        <v>52</v>
      </c>
      <c r="I107" s="23"/>
      <c r="J107" s="23">
        <v>24</v>
      </c>
      <c r="K107" s="23">
        <v>0</v>
      </c>
      <c r="L107" s="23">
        <v>52</v>
      </c>
      <c r="M107" s="23"/>
      <c r="N107" s="23">
        <v>0</v>
      </c>
      <c r="O107" s="23">
        <v>26</v>
      </c>
      <c r="P107" s="23">
        <v>0</v>
      </c>
      <c r="Q107" s="23"/>
      <c r="R107" s="23">
        <f t="shared" si="5"/>
        <v>174</v>
      </c>
    </row>
  </sheetData>
  <sheetProtection/>
  <printOptions/>
  <pageMargins left="0.75" right="0.75" top="1" bottom="1" header="0.5" footer="0.5"/>
  <pageSetup orientation="portrait" paperSize="9" scale="6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C11" sqref="C11"/>
    </sheetView>
  </sheetViews>
  <sheetFormatPr defaultColWidth="9.140625" defaultRowHeight="12.75"/>
  <cols>
    <col min="1" max="1" width="3.7109375" style="0" bestFit="1" customWidth="1"/>
    <col min="2" max="3" width="3.7109375" style="0" customWidth="1"/>
    <col min="4" max="4" width="13.28125" style="0" customWidth="1"/>
    <col min="5" max="5" width="10.140625" style="0" bestFit="1" customWidth="1"/>
    <col min="6" max="6" width="5.00390625" style="0" customWidth="1"/>
    <col min="7" max="7" width="5.8515625" style="0" customWidth="1"/>
    <col min="8" max="8" width="20.421875" style="0" customWidth="1"/>
    <col min="9" max="9" width="4.00390625" style="21" bestFit="1" customWidth="1"/>
    <col min="10" max="10" width="4.00390625" style="21" customWidth="1"/>
    <col min="11" max="12" width="4.140625" style="21" customWidth="1"/>
    <col min="13" max="13" width="4.00390625" style="21" bestFit="1" customWidth="1"/>
    <col min="14" max="16" width="4.00390625" style="21" customWidth="1"/>
    <col min="17" max="17" width="4.00390625" style="21" bestFit="1" customWidth="1"/>
    <col min="18" max="20" width="4.00390625" style="21" customWidth="1"/>
    <col min="21" max="22" width="4.00390625" style="21" bestFit="1" customWidth="1"/>
    <col min="23" max="27" width="4.00390625" style="0" customWidth="1"/>
    <col min="28" max="28" width="5.00390625" style="0" bestFit="1" customWidth="1"/>
    <col min="29" max="29" width="3.7109375" style="0" customWidth="1"/>
  </cols>
  <sheetData>
    <row r="1" ht="15.75" customHeight="1">
      <c r="A1" s="94" t="s">
        <v>449</v>
      </c>
    </row>
    <row r="2" spans="1:28" s="1" customFormat="1" ht="73.5">
      <c r="A2" s="29" t="s">
        <v>127</v>
      </c>
      <c r="B2" s="29" t="s">
        <v>411</v>
      </c>
      <c r="C2" s="29" t="s">
        <v>383</v>
      </c>
      <c r="D2" s="29" t="s">
        <v>129</v>
      </c>
      <c r="E2" s="29" t="s">
        <v>130</v>
      </c>
      <c r="F2" s="29" t="s">
        <v>131</v>
      </c>
      <c r="G2" s="29" t="s">
        <v>3</v>
      </c>
      <c r="H2" s="30" t="s">
        <v>397</v>
      </c>
      <c r="I2" s="16" t="s">
        <v>133</v>
      </c>
      <c r="J2" s="32" t="s">
        <v>134</v>
      </c>
      <c r="K2" s="32" t="s">
        <v>398</v>
      </c>
      <c r="L2" s="32" t="s">
        <v>432</v>
      </c>
      <c r="M2" s="17" t="s">
        <v>135</v>
      </c>
      <c r="N2" s="32" t="s">
        <v>136</v>
      </c>
      <c r="O2" s="32" t="s">
        <v>399</v>
      </c>
      <c r="P2" s="32" t="s">
        <v>431</v>
      </c>
      <c r="Q2" s="17" t="s">
        <v>137</v>
      </c>
      <c r="R2" s="32" t="s">
        <v>138</v>
      </c>
      <c r="S2" s="32" t="s">
        <v>400</v>
      </c>
      <c r="T2" s="32" t="s">
        <v>430</v>
      </c>
      <c r="U2" s="17" t="s">
        <v>139</v>
      </c>
      <c r="V2" s="17" t="s">
        <v>140</v>
      </c>
      <c r="W2" s="38" t="s">
        <v>141</v>
      </c>
      <c r="X2" s="38" t="s">
        <v>142</v>
      </c>
      <c r="Y2" s="38" t="s">
        <v>143</v>
      </c>
      <c r="Z2" s="38" t="s">
        <v>144</v>
      </c>
      <c r="AA2" s="38" t="s">
        <v>145</v>
      </c>
      <c r="AB2" s="38" t="s">
        <v>11</v>
      </c>
    </row>
    <row r="3" spans="1:28" ht="12.75">
      <c r="A3" s="31">
        <v>1</v>
      </c>
      <c r="B3" s="31">
        <v>1</v>
      </c>
      <c r="C3" s="31"/>
      <c r="D3" s="31" t="s">
        <v>155</v>
      </c>
      <c r="E3" s="31" t="s">
        <v>156</v>
      </c>
      <c r="F3" s="31">
        <v>1994</v>
      </c>
      <c r="G3" s="31" t="s">
        <v>413</v>
      </c>
      <c r="H3" s="31" t="s">
        <v>157</v>
      </c>
      <c r="I3" s="18">
        <v>0</v>
      </c>
      <c r="J3" s="33">
        <v>0</v>
      </c>
      <c r="K3" s="34">
        <v>0</v>
      </c>
      <c r="L3" s="33">
        <v>300</v>
      </c>
      <c r="M3" s="19">
        <v>205</v>
      </c>
      <c r="N3" s="33">
        <v>0</v>
      </c>
      <c r="O3" s="33">
        <v>0</v>
      </c>
      <c r="P3" s="33">
        <v>240</v>
      </c>
      <c r="Q3" s="19">
        <v>230</v>
      </c>
      <c r="R3" s="33">
        <v>0</v>
      </c>
      <c r="S3" s="33">
        <v>50</v>
      </c>
      <c r="T3" s="33">
        <v>150</v>
      </c>
      <c r="U3" s="19">
        <v>0</v>
      </c>
      <c r="V3" s="19">
        <v>0</v>
      </c>
      <c r="W3" s="39">
        <f aca="true" t="shared" si="0" ref="W3:W29">I3</f>
        <v>0</v>
      </c>
      <c r="X3" s="39">
        <f aca="true" t="shared" si="1" ref="X3:X29">MAX(J3:L3)+LARGE(J3:L3,2)+M3</f>
        <v>505</v>
      </c>
      <c r="Y3" s="39">
        <f aca="true" t="shared" si="2" ref="Y3:Y29">MAX(N3:P3)+LARGE(N3:P3,2)+Q3</f>
        <v>470</v>
      </c>
      <c r="Z3" s="39">
        <f aca="true" t="shared" si="3" ref="Z3:Z29">MAX(R3:T3)+LARGE(R3:T3,2)+U3</f>
        <v>200</v>
      </c>
      <c r="AA3" s="39">
        <f aca="true" t="shared" si="4" ref="AA3:AA29">V3</f>
        <v>0</v>
      </c>
      <c r="AB3" s="40">
        <f aca="true" t="shared" si="5" ref="AB3:AB29">SUM(W3,Z3,Y3,X3,AA3)</f>
        <v>1175</v>
      </c>
    </row>
    <row r="4" spans="1:28" ht="12.75">
      <c r="A4" s="31">
        <v>2</v>
      </c>
      <c r="B4" s="31">
        <v>2</v>
      </c>
      <c r="C4" s="31"/>
      <c r="D4" s="31" t="s">
        <v>152</v>
      </c>
      <c r="E4" s="31" t="s">
        <v>153</v>
      </c>
      <c r="F4" s="31">
        <v>1994</v>
      </c>
      <c r="G4" s="31" t="s">
        <v>413</v>
      </c>
      <c r="H4" s="31" t="s">
        <v>154</v>
      </c>
      <c r="I4" s="18"/>
      <c r="J4" s="35">
        <v>100</v>
      </c>
      <c r="K4" s="35">
        <v>100</v>
      </c>
      <c r="L4" s="35">
        <v>120</v>
      </c>
      <c r="M4" s="18">
        <v>145</v>
      </c>
      <c r="N4" s="35">
        <v>60</v>
      </c>
      <c r="O4" s="35">
        <v>100</v>
      </c>
      <c r="P4" s="35">
        <v>300</v>
      </c>
      <c r="Q4" s="18">
        <v>0</v>
      </c>
      <c r="R4" s="35">
        <v>50</v>
      </c>
      <c r="S4" s="35">
        <v>45</v>
      </c>
      <c r="T4" s="35">
        <v>240</v>
      </c>
      <c r="U4" s="18"/>
      <c r="V4" s="18"/>
      <c r="W4" s="39">
        <f t="shared" si="0"/>
        <v>0</v>
      </c>
      <c r="X4" s="39">
        <f t="shared" si="1"/>
        <v>365</v>
      </c>
      <c r="Y4" s="39">
        <f t="shared" si="2"/>
        <v>400</v>
      </c>
      <c r="Z4" s="39">
        <f t="shared" si="3"/>
        <v>290</v>
      </c>
      <c r="AA4" s="39">
        <f t="shared" si="4"/>
        <v>0</v>
      </c>
      <c r="AB4" s="41">
        <f t="shared" si="5"/>
        <v>1055</v>
      </c>
    </row>
    <row r="5" spans="1:28" ht="12.75">
      <c r="A5" s="31">
        <v>3</v>
      </c>
      <c r="B5" s="31">
        <v>3</v>
      </c>
      <c r="C5" s="31"/>
      <c r="D5" s="31" t="s">
        <v>149</v>
      </c>
      <c r="E5" s="31" t="s">
        <v>150</v>
      </c>
      <c r="F5" s="31">
        <v>1996</v>
      </c>
      <c r="G5" s="31" t="s">
        <v>413</v>
      </c>
      <c r="H5" s="31" t="s">
        <v>151</v>
      </c>
      <c r="I5" s="18">
        <v>160</v>
      </c>
      <c r="J5" s="36">
        <v>0</v>
      </c>
      <c r="K5" s="37">
        <v>0</v>
      </c>
      <c r="L5" s="36"/>
      <c r="M5" s="20">
        <v>205</v>
      </c>
      <c r="N5" s="36">
        <v>0</v>
      </c>
      <c r="O5" s="36">
        <v>0</v>
      </c>
      <c r="P5" s="36"/>
      <c r="Q5" s="20">
        <v>175</v>
      </c>
      <c r="R5" s="36">
        <v>0</v>
      </c>
      <c r="S5" s="36">
        <v>0</v>
      </c>
      <c r="T5" s="36"/>
      <c r="U5" s="20">
        <v>275</v>
      </c>
      <c r="V5" s="20">
        <v>120</v>
      </c>
      <c r="W5" s="39">
        <f t="shared" si="0"/>
        <v>160</v>
      </c>
      <c r="X5" s="39">
        <f t="shared" si="1"/>
        <v>205</v>
      </c>
      <c r="Y5" s="39">
        <f t="shared" si="2"/>
        <v>175</v>
      </c>
      <c r="Z5" s="39">
        <f t="shared" si="3"/>
        <v>275</v>
      </c>
      <c r="AA5" s="39">
        <f t="shared" si="4"/>
        <v>120</v>
      </c>
      <c r="AB5" s="42">
        <f t="shared" si="5"/>
        <v>935</v>
      </c>
    </row>
    <row r="6" spans="1:28" ht="12.75">
      <c r="A6" s="31">
        <v>4</v>
      </c>
      <c r="B6" s="31">
        <v>4</v>
      </c>
      <c r="C6" s="31"/>
      <c r="D6" s="31" t="s">
        <v>146</v>
      </c>
      <c r="E6" s="31" t="s">
        <v>147</v>
      </c>
      <c r="F6" s="31">
        <v>1996</v>
      </c>
      <c r="G6" s="31" t="s">
        <v>413</v>
      </c>
      <c r="H6" s="31" t="s">
        <v>148</v>
      </c>
      <c r="I6" s="18"/>
      <c r="J6" s="35">
        <v>0</v>
      </c>
      <c r="K6" s="35">
        <v>60</v>
      </c>
      <c r="L6" s="35">
        <v>240</v>
      </c>
      <c r="M6" s="18">
        <v>120</v>
      </c>
      <c r="N6" s="35">
        <v>0</v>
      </c>
      <c r="O6" s="35">
        <v>0</v>
      </c>
      <c r="P6" s="35">
        <v>0</v>
      </c>
      <c r="Q6" s="18">
        <v>90</v>
      </c>
      <c r="R6" s="35">
        <v>0</v>
      </c>
      <c r="S6" s="35">
        <v>60</v>
      </c>
      <c r="T6" s="35">
        <v>300</v>
      </c>
      <c r="U6" s="18"/>
      <c r="V6" s="18"/>
      <c r="W6" s="39">
        <f t="shared" si="0"/>
        <v>0</v>
      </c>
      <c r="X6" s="39">
        <f t="shared" si="1"/>
        <v>420</v>
      </c>
      <c r="Y6" s="39">
        <f t="shared" si="2"/>
        <v>90</v>
      </c>
      <c r="Z6" s="39">
        <f t="shared" si="3"/>
        <v>360</v>
      </c>
      <c r="AA6" s="39">
        <f t="shared" si="4"/>
        <v>0</v>
      </c>
      <c r="AB6" s="41">
        <f t="shared" si="5"/>
        <v>870</v>
      </c>
    </row>
    <row r="7" spans="1:28" ht="12.75">
      <c r="A7" s="31">
        <v>5</v>
      </c>
      <c r="B7" s="31">
        <v>5</v>
      </c>
      <c r="C7" s="31"/>
      <c r="D7" s="31" t="s">
        <v>169</v>
      </c>
      <c r="E7" s="31" t="s">
        <v>170</v>
      </c>
      <c r="F7" s="31">
        <v>1995</v>
      </c>
      <c r="G7" s="31" t="s">
        <v>413</v>
      </c>
      <c r="H7" s="31" t="s">
        <v>148</v>
      </c>
      <c r="I7" s="18"/>
      <c r="J7" s="36">
        <v>45</v>
      </c>
      <c r="K7" s="37">
        <v>0</v>
      </c>
      <c r="L7" s="36">
        <v>180</v>
      </c>
      <c r="M7" s="20">
        <v>90</v>
      </c>
      <c r="N7" s="36">
        <v>36</v>
      </c>
      <c r="O7" s="36">
        <v>60</v>
      </c>
      <c r="P7" s="36">
        <v>150</v>
      </c>
      <c r="Q7" s="20">
        <v>90</v>
      </c>
      <c r="R7" s="36">
        <v>40</v>
      </c>
      <c r="S7" s="36">
        <v>80</v>
      </c>
      <c r="T7" s="36">
        <v>135</v>
      </c>
      <c r="U7" s="20"/>
      <c r="V7" s="20"/>
      <c r="W7" s="39">
        <f t="shared" si="0"/>
        <v>0</v>
      </c>
      <c r="X7" s="39">
        <f t="shared" si="1"/>
        <v>315</v>
      </c>
      <c r="Y7" s="39">
        <f t="shared" si="2"/>
        <v>300</v>
      </c>
      <c r="Z7" s="39">
        <f t="shared" si="3"/>
        <v>215</v>
      </c>
      <c r="AA7" s="39">
        <f t="shared" si="4"/>
        <v>0</v>
      </c>
      <c r="AB7" s="42">
        <f t="shared" si="5"/>
        <v>830</v>
      </c>
    </row>
    <row r="8" spans="1:28" ht="12.75">
      <c r="A8" s="31">
        <v>6</v>
      </c>
      <c r="B8" s="31"/>
      <c r="C8" s="31"/>
      <c r="D8" s="31" t="s">
        <v>160</v>
      </c>
      <c r="E8" s="31" t="s">
        <v>161</v>
      </c>
      <c r="F8" s="31">
        <v>1990</v>
      </c>
      <c r="G8" s="31" t="s">
        <v>162</v>
      </c>
      <c r="H8" s="31" t="s">
        <v>163</v>
      </c>
      <c r="I8" s="18">
        <v>0</v>
      </c>
      <c r="J8" s="35">
        <v>0</v>
      </c>
      <c r="K8" s="35">
        <v>0</v>
      </c>
      <c r="L8" s="35"/>
      <c r="M8" s="18">
        <v>305</v>
      </c>
      <c r="N8" s="35">
        <v>100</v>
      </c>
      <c r="O8" s="35">
        <v>80</v>
      </c>
      <c r="P8" s="35"/>
      <c r="Q8" s="18">
        <v>260</v>
      </c>
      <c r="R8" s="35">
        <v>0</v>
      </c>
      <c r="S8" s="35">
        <v>0</v>
      </c>
      <c r="T8" s="35"/>
      <c r="U8" s="18">
        <v>0</v>
      </c>
      <c r="V8" s="18">
        <v>0</v>
      </c>
      <c r="W8" s="39">
        <f t="shared" si="0"/>
        <v>0</v>
      </c>
      <c r="X8" s="39">
        <f t="shared" si="1"/>
        <v>305</v>
      </c>
      <c r="Y8" s="39">
        <f t="shared" si="2"/>
        <v>440</v>
      </c>
      <c r="Z8" s="39">
        <f t="shared" si="3"/>
        <v>0</v>
      </c>
      <c r="AA8" s="39">
        <f t="shared" si="4"/>
        <v>0</v>
      </c>
      <c r="AB8" s="41">
        <f t="shared" si="5"/>
        <v>745</v>
      </c>
    </row>
    <row r="9" spans="1:28" ht="12.75">
      <c r="A9" s="31">
        <v>7</v>
      </c>
      <c r="B9" s="31">
        <v>6</v>
      </c>
      <c r="C9" s="31"/>
      <c r="D9" s="31" t="s">
        <v>159</v>
      </c>
      <c r="E9" s="31" t="s">
        <v>147</v>
      </c>
      <c r="F9" s="31">
        <v>1992</v>
      </c>
      <c r="G9" s="31" t="s">
        <v>413</v>
      </c>
      <c r="H9" s="31" t="s">
        <v>148</v>
      </c>
      <c r="I9" s="18"/>
      <c r="J9" s="36">
        <v>50</v>
      </c>
      <c r="K9" s="37">
        <v>45</v>
      </c>
      <c r="L9" s="36">
        <v>135</v>
      </c>
      <c r="M9" s="20">
        <v>65</v>
      </c>
      <c r="N9" s="36">
        <v>32</v>
      </c>
      <c r="O9" s="36">
        <v>45</v>
      </c>
      <c r="P9" s="36">
        <v>120</v>
      </c>
      <c r="Q9" s="20">
        <v>90</v>
      </c>
      <c r="R9" s="36">
        <v>60</v>
      </c>
      <c r="S9" s="36">
        <v>26</v>
      </c>
      <c r="T9" s="36">
        <v>120</v>
      </c>
      <c r="U9" s="20">
        <v>0</v>
      </c>
      <c r="V9" s="20">
        <v>0</v>
      </c>
      <c r="W9" s="39">
        <f t="shared" si="0"/>
        <v>0</v>
      </c>
      <c r="X9" s="39">
        <f>MAX(J9:L9)+LARGE(J9:L9,2)+M9</f>
        <v>250</v>
      </c>
      <c r="Y9" s="39">
        <f t="shared" si="2"/>
        <v>255</v>
      </c>
      <c r="Z9" s="39">
        <f t="shared" si="3"/>
        <v>180</v>
      </c>
      <c r="AA9" s="39">
        <f t="shared" si="4"/>
        <v>0</v>
      </c>
      <c r="AB9" s="42">
        <f t="shared" si="5"/>
        <v>685</v>
      </c>
    </row>
    <row r="10" spans="1:28" ht="12.75">
      <c r="A10" s="31">
        <v>8</v>
      </c>
      <c r="B10" s="31">
        <v>7</v>
      </c>
      <c r="C10" s="31"/>
      <c r="D10" s="31" t="s">
        <v>191</v>
      </c>
      <c r="E10" s="31" t="s">
        <v>192</v>
      </c>
      <c r="F10" s="31">
        <v>1994</v>
      </c>
      <c r="G10" s="31" t="s">
        <v>413</v>
      </c>
      <c r="H10" s="31" t="s">
        <v>157</v>
      </c>
      <c r="I10" s="18"/>
      <c r="J10" s="35">
        <v>0</v>
      </c>
      <c r="K10" s="35">
        <v>40</v>
      </c>
      <c r="L10" s="35">
        <v>150</v>
      </c>
      <c r="M10" s="18"/>
      <c r="N10" s="35">
        <v>0</v>
      </c>
      <c r="O10" s="35">
        <v>0</v>
      </c>
      <c r="P10" s="35">
        <v>180</v>
      </c>
      <c r="Q10" s="18"/>
      <c r="R10" s="35">
        <v>0</v>
      </c>
      <c r="S10" s="35">
        <v>36</v>
      </c>
      <c r="T10" s="35">
        <v>240</v>
      </c>
      <c r="U10" s="18"/>
      <c r="V10" s="18"/>
      <c r="W10" s="39">
        <f t="shared" si="0"/>
        <v>0</v>
      </c>
      <c r="X10" s="39">
        <f t="shared" si="1"/>
        <v>190</v>
      </c>
      <c r="Y10" s="39">
        <f t="shared" si="2"/>
        <v>180</v>
      </c>
      <c r="Z10" s="39">
        <f t="shared" si="3"/>
        <v>276</v>
      </c>
      <c r="AA10" s="39">
        <f t="shared" si="4"/>
        <v>0</v>
      </c>
      <c r="AB10" s="41">
        <f t="shared" si="5"/>
        <v>646</v>
      </c>
    </row>
    <row r="11" spans="1:28" ht="12.75">
      <c r="A11" s="31">
        <v>9</v>
      </c>
      <c r="B11" s="31"/>
      <c r="C11" s="31">
        <v>1</v>
      </c>
      <c r="D11" s="31" t="s">
        <v>173</v>
      </c>
      <c r="E11" s="31" t="s">
        <v>174</v>
      </c>
      <c r="F11" s="31">
        <v>1974</v>
      </c>
      <c r="G11" s="31" t="s">
        <v>175</v>
      </c>
      <c r="H11" s="31" t="s">
        <v>176</v>
      </c>
      <c r="I11" s="18"/>
      <c r="J11" s="36">
        <v>26</v>
      </c>
      <c r="K11" s="37">
        <v>36</v>
      </c>
      <c r="L11" s="36">
        <v>108</v>
      </c>
      <c r="M11" s="20"/>
      <c r="N11" s="36">
        <v>29</v>
      </c>
      <c r="O11" s="36">
        <v>40</v>
      </c>
      <c r="P11" s="36">
        <v>108</v>
      </c>
      <c r="Q11" s="20"/>
      <c r="R11" s="36">
        <v>24</v>
      </c>
      <c r="S11" s="36">
        <v>32</v>
      </c>
      <c r="T11" s="36">
        <v>96</v>
      </c>
      <c r="U11" s="20"/>
      <c r="V11" s="20"/>
      <c r="W11" s="39">
        <f t="shared" si="0"/>
        <v>0</v>
      </c>
      <c r="X11" s="39">
        <f t="shared" si="1"/>
        <v>144</v>
      </c>
      <c r="Y11" s="39">
        <f t="shared" si="2"/>
        <v>148</v>
      </c>
      <c r="Z11" s="39">
        <f t="shared" si="3"/>
        <v>128</v>
      </c>
      <c r="AA11" s="39">
        <f t="shared" si="4"/>
        <v>0</v>
      </c>
      <c r="AB11" s="42">
        <f t="shared" si="5"/>
        <v>420</v>
      </c>
    </row>
    <row r="12" spans="1:28" ht="12.75">
      <c r="A12" s="31">
        <v>10</v>
      </c>
      <c r="B12" s="31">
        <v>8</v>
      </c>
      <c r="C12" s="31"/>
      <c r="D12" s="31" t="s">
        <v>168</v>
      </c>
      <c r="E12" s="31" t="s">
        <v>161</v>
      </c>
      <c r="F12" s="31">
        <v>1997</v>
      </c>
      <c r="G12" s="31" t="s">
        <v>62</v>
      </c>
      <c r="H12" s="31" t="s">
        <v>163</v>
      </c>
      <c r="I12" s="18"/>
      <c r="J12" s="35">
        <v>80</v>
      </c>
      <c r="K12" s="35">
        <v>80</v>
      </c>
      <c r="L12" s="35"/>
      <c r="M12" s="18"/>
      <c r="N12" s="35">
        <v>80</v>
      </c>
      <c r="O12" s="35">
        <v>0</v>
      </c>
      <c r="P12" s="35"/>
      <c r="Q12" s="18"/>
      <c r="R12" s="35">
        <v>100</v>
      </c>
      <c r="S12" s="35">
        <v>40</v>
      </c>
      <c r="T12" s="35"/>
      <c r="U12" s="18"/>
      <c r="V12" s="18"/>
      <c r="W12" s="39">
        <f t="shared" si="0"/>
        <v>0</v>
      </c>
      <c r="X12" s="39">
        <f t="shared" si="1"/>
        <v>160</v>
      </c>
      <c r="Y12" s="39">
        <f t="shared" si="2"/>
        <v>80</v>
      </c>
      <c r="Z12" s="39">
        <f t="shared" si="3"/>
        <v>140</v>
      </c>
      <c r="AA12" s="39">
        <f t="shared" si="4"/>
        <v>0</v>
      </c>
      <c r="AB12" s="41">
        <f t="shared" si="5"/>
        <v>380</v>
      </c>
    </row>
    <row r="13" spans="1:28" ht="12.75">
      <c r="A13" s="31">
        <v>11</v>
      </c>
      <c r="B13" s="31">
        <v>9</v>
      </c>
      <c r="C13" s="31"/>
      <c r="D13" s="31" t="s">
        <v>177</v>
      </c>
      <c r="E13" s="31" t="s">
        <v>178</v>
      </c>
      <c r="F13" s="31">
        <v>1995</v>
      </c>
      <c r="G13" s="31" t="s">
        <v>413</v>
      </c>
      <c r="H13" s="31" t="s">
        <v>148</v>
      </c>
      <c r="I13" s="18"/>
      <c r="J13" s="36">
        <v>0</v>
      </c>
      <c r="K13" s="37">
        <v>24</v>
      </c>
      <c r="L13" s="36">
        <v>0</v>
      </c>
      <c r="M13" s="20">
        <v>0</v>
      </c>
      <c r="N13" s="36">
        <v>26</v>
      </c>
      <c r="O13" s="36">
        <v>26</v>
      </c>
      <c r="P13" s="36">
        <v>135</v>
      </c>
      <c r="Q13" s="20">
        <v>0</v>
      </c>
      <c r="R13" s="36">
        <v>29</v>
      </c>
      <c r="S13" s="36">
        <v>29</v>
      </c>
      <c r="T13" s="36">
        <v>108</v>
      </c>
      <c r="U13" s="20"/>
      <c r="V13" s="20"/>
      <c r="W13" s="39">
        <f t="shared" si="0"/>
        <v>0</v>
      </c>
      <c r="X13" s="39">
        <f t="shared" si="1"/>
        <v>24</v>
      </c>
      <c r="Y13" s="39">
        <f t="shared" si="2"/>
        <v>161</v>
      </c>
      <c r="Z13" s="39">
        <f t="shared" si="3"/>
        <v>137</v>
      </c>
      <c r="AA13" s="39">
        <f t="shared" si="4"/>
        <v>0</v>
      </c>
      <c r="AB13" s="42">
        <f t="shared" si="5"/>
        <v>322</v>
      </c>
    </row>
    <row r="14" spans="1:28" ht="12.75">
      <c r="A14" s="31">
        <v>12</v>
      </c>
      <c r="B14" s="31"/>
      <c r="C14" s="31">
        <v>2</v>
      </c>
      <c r="D14" s="31" t="s">
        <v>185</v>
      </c>
      <c r="E14" s="31" t="s">
        <v>186</v>
      </c>
      <c r="F14" s="31">
        <v>1966</v>
      </c>
      <c r="G14" s="31" t="s">
        <v>175</v>
      </c>
      <c r="H14" s="31" t="s">
        <v>157</v>
      </c>
      <c r="I14" s="18"/>
      <c r="J14" s="35">
        <v>22</v>
      </c>
      <c r="K14" s="35">
        <v>26</v>
      </c>
      <c r="L14" s="35">
        <v>87</v>
      </c>
      <c r="M14" s="18"/>
      <c r="N14" s="35">
        <v>15</v>
      </c>
      <c r="O14" s="35">
        <v>32</v>
      </c>
      <c r="P14" s="35">
        <v>87</v>
      </c>
      <c r="Q14" s="18"/>
      <c r="R14" s="35">
        <v>0</v>
      </c>
      <c r="S14" s="35">
        <v>0</v>
      </c>
      <c r="T14" s="35">
        <v>87</v>
      </c>
      <c r="U14" s="18"/>
      <c r="V14" s="18"/>
      <c r="W14" s="39">
        <f t="shared" si="0"/>
        <v>0</v>
      </c>
      <c r="X14" s="39">
        <f t="shared" si="1"/>
        <v>113</v>
      </c>
      <c r="Y14" s="39">
        <f t="shared" si="2"/>
        <v>119</v>
      </c>
      <c r="Z14" s="39">
        <f t="shared" si="3"/>
        <v>87</v>
      </c>
      <c r="AA14" s="39">
        <f t="shared" si="4"/>
        <v>0</v>
      </c>
      <c r="AB14" s="41">
        <f t="shared" si="5"/>
        <v>319</v>
      </c>
    </row>
    <row r="15" spans="1:28" ht="12.75">
      <c r="A15" s="31">
        <v>13</v>
      </c>
      <c r="B15" s="31">
        <v>10</v>
      </c>
      <c r="C15" s="31"/>
      <c r="D15" s="31" t="s">
        <v>182</v>
      </c>
      <c r="E15" s="31" t="s">
        <v>183</v>
      </c>
      <c r="F15" s="31">
        <v>1998</v>
      </c>
      <c r="G15" s="31" t="s">
        <v>62</v>
      </c>
      <c r="H15" s="31" t="s">
        <v>154</v>
      </c>
      <c r="I15" s="18"/>
      <c r="J15" s="36">
        <v>0</v>
      </c>
      <c r="K15" s="37">
        <v>50</v>
      </c>
      <c r="L15" s="36"/>
      <c r="M15" s="20"/>
      <c r="N15" s="36">
        <v>0</v>
      </c>
      <c r="O15" s="36">
        <v>50</v>
      </c>
      <c r="P15" s="36"/>
      <c r="Q15" s="20"/>
      <c r="R15" s="36">
        <v>80</v>
      </c>
      <c r="S15" s="36">
        <v>100</v>
      </c>
      <c r="T15" s="36"/>
      <c r="U15" s="20"/>
      <c r="V15" s="20"/>
      <c r="W15" s="39">
        <f t="shared" si="0"/>
        <v>0</v>
      </c>
      <c r="X15" s="39">
        <f t="shared" si="1"/>
        <v>50</v>
      </c>
      <c r="Y15" s="39">
        <f t="shared" si="2"/>
        <v>50</v>
      </c>
      <c r="Z15" s="39">
        <f t="shared" si="3"/>
        <v>180</v>
      </c>
      <c r="AA15" s="39">
        <f t="shared" si="4"/>
        <v>0</v>
      </c>
      <c r="AB15" s="42">
        <f t="shared" si="5"/>
        <v>280</v>
      </c>
    </row>
    <row r="16" spans="1:28" ht="12.75">
      <c r="A16" s="31">
        <v>14</v>
      </c>
      <c r="B16" s="31"/>
      <c r="C16" s="31">
        <v>3</v>
      </c>
      <c r="D16" s="31" t="s">
        <v>187</v>
      </c>
      <c r="E16" s="31" t="s">
        <v>188</v>
      </c>
      <c r="F16" s="31">
        <v>1970</v>
      </c>
      <c r="G16" s="31" t="s">
        <v>175</v>
      </c>
      <c r="H16" s="31" t="s">
        <v>151</v>
      </c>
      <c r="I16" s="18"/>
      <c r="J16" s="35">
        <v>0</v>
      </c>
      <c r="K16" s="35">
        <v>0</v>
      </c>
      <c r="L16" s="35">
        <v>96</v>
      </c>
      <c r="M16" s="18"/>
      <c r="N16" s="35">
        <v>0</v>
      </c>
      <c r="O16" s="35">
        <v>0</v>
      </c>
      <c r="P16" s="35">
        <v>96</v>
      </c>
      <c r="Q16" s="18"/>
      <c r="R16" s="35">
        <v>0</v>
      </c>
      <c r="S16" s="35">
        <v>0</v>
      </c>
      <c r="T16" s="35"/>
      <c r="U16" s="18"/>
      <c r="V16" s="18"/>
      <c r="W16" s="39">
        <f t="shared" si="0"/>
        <v>0</v>
      </c>
      <c r="X16" s="39">
        <f t="shared" si="1"/>
        <v>96</v>
      </c>
      <c r="Y16" s="39">
        <f t="shared" si="2"/>
        <v>96</v>
      </c>
      <c r="Z16" s="39">
        <f t="shared" si="3"/>
        <v>0</v>
      </c>
      <c r="AA16" s="39">
        <f t="shared" si="4"/>
        <v>0</v>
      </c>
      <c r="AB16" s="41">
        <f t="shared" si="5"/>
        <v>192</v>
      </c>
    </row>
    <row r="17" spans="1:28" ht="12.75">
      <c r="A17" s="31">
        <v>15</v>
      </c>
      <c r="B17" s="31"/>
      <c r="C17" s="31"/>
      <c r="D17" s="31" t="s">
        <v>155</v>
      </c>
      <c r="E17" s="31" t="s">
        <v>179</v>
      </c>
      <c r="F17" s="31">
        <v>1991</v>
      </c>
      <c r="G17" s="31" t="s">
        <v>162</v>
      </c>
      <c r="H17" s="31" t="s">
        <v>180</v>
      </c>
      <c r="I17" s="18"/>
      <c r="J17" s="36">
        <v>36</v>
      </c>
      <c r="K17" s="37">
        <v>32</v>
      </c>
      <c r="L17" s="36"/>
      <c r="M17" s="20"/>
      <c r="N17" s="36">
        <v>22</v>
      </c>
      <c r="O17" s="36">
        <v>36</v>
      </c>
      <c r="P17" s="36"/>
      <c r="Q17" s="20"/>
      <c r="R17" s="36">
        <v>16</v>
      </c>
      <c r="S17" s="36">
        <v>22</v>
      </c>
      <c r="T17" s="36"/>
      <c r="U17" s="20"/>
      <c r="V17" s="20"/>
      <c r="W17" s="39">
        <f t="shared" si="0"/>
        <v>0</v>
      </c>
      <c r="X17" s="39">
        <f t="shared" si="1"/>
        <v>68</v>
      </c>
      <c r="Y17" s="39">
        <f t="shared" si="2"/>
        <v>58</v>
      </c>
      <c r="Z17" s="39">
        <f t="shared" si="3"/>
        <v>38</v>
      </c>
      <c r="AA17" s="39">
        <f t="shared" si="4"/>
        <v>0</v>
      </c>
      <c r="AB17" s="42">
        <f t="shared" si="5"/>
        <v>164</v>
      </c>
    </row>
    <row r="18" spans="1:28" ht="12.75">
      <c r="A18" s="31">
        <v>16</v>
      </c>
      <c r="B18" s="31">
        <v>11</v>
      </c>
      <c r="C18" s="31"/>
      <c r="D18" s="31" t="s">
        <v>189</v>
      </c>
      <c r="E18" s="31" t="s">
        <v>190</v>
      </c>
      <c r="F18" s="31">
        <v>1995</v>
      </c>
      <c r="G18" s="31" t="s">
        <v>413</v>
      </c>
      <c r="H18" s="31" t="s">
        <v>148</v>
      </c>
      <c r="I18" s="18"/>
      <c r="J18" s="35">
        <v>40</v>
      </c>
      <c r="K18" s="35">
        <v>0</v>
      </c>
      <c r="L18" s="35"/>
      <c r="M18" s="18"/>
      <c r="N18" s="35">
        <v>40</v>
      </c>
      <c r="O18" s="35">
        <v>0</v>
      </c>
      <c r="P18" s="35"/>
      <c r="Q18" s="18"/>
      <c r="R18" s="35">
        <v>36</v>
      </c>
      <c r="S18" s="35">
        <v>0</v>
      </c>
      <c r="T18" s="35"/>
      <c r="U18" s="18"/>
      <c r="V18" s="18"/>
      <c r="W18" s="39">
        <f t="shared" si="0"/>
        <v>0</v>
      </c>
      <c r="X18" s="39">
        <f t="shared" si="1"/>
        <v>40</v>
      </c>
      <c r="Y18" s="39">
        <f t="shared" si="2"/>
        <v>40</v>
      </c>
      <c r="Z18" s="39">
        <f t="shared" si="3"/>
        <v>36</v>
      </c>
      <c r="AA18" s="39">
        <f t="shared" si="4"/>
        <v>0</v>
      </c>
      <c r="AB18" s="41">
        <f t="shared" si="5"/>
        <v>116</v>
      </c>
    </row>
    <row r="19" spans="1:28" ht="12.75">
      <c r="A19" s="31">
        <v>17</v>
      </c>
      <c r="B19" s="31">
        <v>12</v>
      </c>
      <c r="C19" s="31"/>
      <c r="D19" s="31" t="s">
        <v>181</v>
      </c>
      <c r="E19" s="31" t="s">
        <v>184</v>
      </c>
      <c r="F19" s="31">
        <v>1998</v>
      </c>
      <c r="G19" s="31" t="s">
        <v>62</v>
      </c>
      <c r="H19" s="31" t="s">
        <v>148</v>
      </c>
      <c r="I19" s="18"/>
      <c r="J19" s="36">
        <v>0</v>
      </c>
      <c r="K19" s="37">
        <v>0</v>
      </c>
      <c r="L19" s="36"/>
      <c r="M19" s="20"/>
      <c r="N19" s="36">
        <v>50</v>
      </c>
      <c r="O19" s="36">
        <v>0</v>
      </c>
      <c r="P19" s="36"/>
      <c r="Q19" s="20"/>
      <c r="R19" s="36">
        <v>45</v>
      </c>
      <c r="S19" s="36">
        <v>0</v>
      </c>
      <c r="T19" s="36"/>
      <c r="U19" s="20"/>
      <c r="V19" s="20"/>
      <c r="W19" s="39">
        <f t="shared" si="0"/>
        <v>0</v>
      </c>
      <c r="X19" s="39">
        <f t="shared" si="1"/>
        <v>0</v>
      </c>
      <c r="Y19" s="39">
        <f t="shared" si="2"/>
        <v>50</v>
      </c>
      <c r="Z19" s="39">
        <f t="shared" si="3"/>
        <v>45</v>
      </c>
      <c r="AA19" s="39">
        <f t="shared" si="4"/>
        <v>0</v>
      </c>
      <c r="AB19" s="42">
        <f t="shared" si="5"/>
        <v>95</v>
      </c>
    </row>
    <row r="20" spans="1:28" ht="12.75">
      <c r="A20" s="31">
        <v>18</v>
      </c>
      <c r="B20" s="31">
        <v>13</v>
      </c>
      <c r="C20" s="31"/>
      <c r="D20" s="31" t="s">
        <v>199</v>
      </c>
      <c r="E20" s="31" t="s">
        <v>200</v>
      </c>
      <c r="F20" s="31">
        <v>1992</v>
      </c>
      <c r="G20" s="31" t="s">
        <v>413</v>
      </c>
      <c r="H20" s="31" t="s">
        <v>154</v>
      </c>
      <c r="I20" s="18"/>
      <c r="J20" s="35">
        <v>0</v>
      </c>
      <c r="K20" s="35">
        <v>29</v>
      </c>
      <c r="L20" s="35"/>
      <c r="M20" s="18"/>
      <c r="N20" s="35">
        <v>14</v>
      </c>
      <c r="O20" s="35">
        <v>29</v>
      </c>
      <c r="P20" s="35"/>
      <c r="Q20" s="18"/>
      <c r="R20" s="35">
        <v>18</v>
      </c>
      <c r="S20" s="35">
        <v>0</v>
      </c>
      <c r="T20" s="35"/>
      <c r="U20" s="18"/>
      <c r="V20" s="18"/>
      <c r="W20" s="39">
        <f t="shared" si="0"/>
        <v>0</v>
      </c>
      <c r="X20" s="39">
        <f t="shared" si="1"/>
        <v>29</v>
      </c>
      <c r="Y20" s="39">
        <f t="shared" si="2"/>
        <v>43</v>
      </c>
      <c r="Z20" s="39">
        <f t="shared" si="3"/>
        <v>18</v>
      </c>
      <c r="AA20" s="39">
        <f t="shared" si="4"/>
        <v>0</v>
      </c>
      <c r="AB20" s="41">
        <f t="shared" si="5"/>
        <v>90</v>
      </c>
    </row>
    <row r="21" spans="1:28" ht="12.75">
      <c r="A21" s="31">
        <v>19</v>
      </c>
      <c r="B21" s="31">
        <v>14</v>
      </c>
      <c r="C21" s="31"/>
      <c r="D21" s="31" t="s">
        <v>164</v>
      </c>
      <c r="E21" s="31" t="s">
        <v>165</v>
      </c>
      <c r="F21" s="31">
        <v>1994</v>
      </c>
      <c r="G21" s="31" t="s">
        <v>413</v>
      </c>
      <c r="H21" s="31" t="s">
        <v>166</v>
      </c>
      <c r="I21" s="18"/>
      <c r="J21" s="36">
        <v>0</v>
      </c>
      <c r="K21" s="37">
        <v>0</v>
      </c>
      <c r="L21" s="36"/>
      <c r="M21" s="20"/>
      <c r="N21" s="36">
        <v>45</v>
      </c>
      <c r="O21" s="36">
        <v>0</v>
      </c>
      <c r="P21" s="36"/>
      <c r="Q21" s="20"/>
      <c r="R21" s="36">
        <v>32</v>
      </c>
      <c r="S21" s="36">
        <v>0</v>
      </c>
      <c r="T21" s="36"/>
      <c r="U21" s="20"/>
      <c r="V21" s="20"/>
      <c r="W21" s="39">
        <f t="shared" si="0"/>
        <v>0</v>
      </c>
      <c r="X21" s="39">
        <f t="shared" si="1"/>
        <v>0</v>
      </c>
      <c r="Y21" s="39">
        <f t="shared" si="2"/>
        <v>45</v>
      </c>
      <c r="Z21" s="39">
        <f t="shared" si="3"/>
        <v>32</v>
      </c>
      <c r="AA21" s="39">
        <f t="shared" si="4"/>
        <v>0</v>
      </c>
      <c r="AB21" s="42">
        <f t="shared" si="5"/>
        <v>77</v>
      </c>
    </row>
    <row r="22" spans="1:28" ht="12.75">
      <c r="A22" s="31">
        <v>20</v>
      </c>
      <c r="B22" s="31">
        <v>15</v>
      </c>
      <c r="C22" s="31"/>
      <c r="D22" s="31" t="s">
        <v>195</v>
      </c>
      <c r="E22" s="31" t="s">
        <v>196</v>
      </c>
      <c r="F22" s="31">
        <v>1992</v>
      </c>
      <c r="G22" s="31" t="s">
        <v>413</v>
      </c>
      <c r="H22" s="31" t="s">
        <v>151</v>
      </c>
      <c r="I22" s="18"/>
      <c r="J22" s="35">
        <v>32</v>
      </c>
      <c r="K22" s="35">
        <v>0</v>
      </c>
      <c r="L22" s="35"/>
      <c r="M22" s="18"/>
      <c r="N22" s="35">
        <v>24</v>
      </c>
      <c r="O22" s="35">
        <v>0</v>
      </c>
      <c r="P22" s="35"/>
      <c r="Q22" s="18"/>
      <c r="R22" s="35">
        <v>20</v>
      </c>
      <c r="S22" s="35">
        <v>0</v>
      </c>
      <c r="T22" s="35"/>
      <c r="U22" s="18"/>
      <c r="V22" s="18"/>
      <c r="W22" s="39">
        <f t="shared" si="0"/>
        <v>0</v>
      </c>
      <c r="X22" s="39">
        <f t="shared" si="1"/>
        <v>32</v>
      </c>
      <c r="Y22" s="39">
        <f t="shared" si="2"/>
        <v>24</v>
      </c>
      <c r="Z22" s="39">
        <f t="shared" si="3"/>
        <v>20</v>
      </c>
      <c r="AA22" s="39">
        <f t="shared" si="4"/>
        <v>0</v>
      </c>
      <c r="AB22" s="41">
        <f t="shared" si="5"/>
        <v>76</v>
      </c>
    </row>
    <row r="23" spans="1:28" ht="12.75">
      <c r="A23" s="31">
        <v>21</v>
      </c>
      <c r="B23" s="31">
        <v>16</v>
      </c>
      <c r="C23" s="31"/>
      <c r="D23" s="31" t="s">
        <v>146</v>
      </c>
      <c r="E23" s="31" t="s">
        <v>201</v>
      </c>
      <c r="F23" s="31">
        <v>1996</v>
      </c>
      <c r="G23" s="31" t="s">
        <v>413</v>
      </c>
      <c r="H23" s="31" t="s">
        <v>148</v>
      </c>
      <c r="I23" s="18"/>
      <c r="J23" s="36">
        <v>0</v>
      </c>
      <c r="K23" s="37">
        <v>0</v>
      </c>
      <c r="L23" s="36"/>
      <c r="M23" s="20"/>
      <c r="N23" s="36">
        <v>20</v>
      </c>
      <c r="O23" s="36">
        <v>0</v>
      </c>
      <c r="P23" s="36"/>
      <c r="Q23" s="20"/>
      <c r="R23" s="36">
        <v>22</v>
      </c>
      <c r="S23" s="36">
        <v>24</v>
      </c>
      <c r="T23" s="36"/>
      <c r="U23" s="20"/>
      <c r="V23" s="20"/>
      <c r="W23" s="39">
        <f t="shared" si="0"/>
        <v>0</v>
      </c>
      <c r="X23" s="39">
        <f t="shared" si="1"/>
        <v>0</v>
      </c>
      <c r="Y23" s="39">
        <f t="shared" si="2"/>
        <v>20</v>
      </c>
      <c r="Z23" s="39">
        <f t="shared" si="3"/>
        <v>46</v>
      </c>
      <c r="AA23" s="39">
        <f t="shared" si="4"/>
        <v>0</v>
      </c>
      <c r="AB23" s="42">
        <f t="shared" si="5"/>
        <v>66</v>
      </c>
    </row>
    <row r="24" spans="1:28" ht="12.75">
      <c r="A24" s="31">
        <v>21</v>
      </c>
      <c r="B24" s="31"/>
      <c r="C24" s="31">
        <v>4</v>
      </c>
      <c r="D24" s="31" t="s">
        <v>380</v>
      </c>
      <c r="E24" s="31" t="s">
        <v>381</v>
      </c>
      <c r="F24" s="31">
        <v>1960</v>
      </c>
      <c r="G24" s="31" t="s">
        <v>175</v>
      </c>
      <c r="H24" s="31" t="s">
        <v>151</v>
      </c>
      <c r="I24" s="18"/>
      <c r="J24" s="35">
        <v>0</v>
      </c>
      <c r="K24" s="35">
        <v>22</v>
      </c>
      <c r="L24" s="35"/>
      <c r="M24" s="18"/>
      <c r="N24" s="35">
        <v>0</v>
      </c>
      <c r="O24" s="35">
        <v>24</v>
      </c>
      <c r="P24" s="35"/>
      <c r="Q24" s="18"/>
      <c r="R24" s="35">
        <v>0</v>
      </c>
      <c r="S24" s="35">
        <v>20</v>
      </c>
      <c r="T24" s="35"/>
      <c r="U24" s="18"/>
      <c r="V24" s="18"/>
      <c r="W24" s="39">
        <f t="shared" si="0"/>
        <v>0</v>
      </c>
      <c r="X24" s="39">
        <f t="shared" si="1"/>
        <v>22</v>
      </c>
      <c r="Y24" s="39">
        <f t="shared" si="2"/>
        <v>24</v>
      </c>
      <c r="Z24" s="39">
        <f t="shared" si="3"/>
        <v>20</v>
      </c>
      <c r="AA24" s="39">
        <f t="shared" si="4"/>
        <v>0</v>
      </c>
      <c r="AB24" s="41">
        <f t="shared" si="5"/>
        <v>66</v>
      </c>
    </row>
    <row r="25" spans="1:28" ht="12.75">
      <c r="A25" s="31">
        <v>23</v>
      </c>
      <c r="B25" s="31">
        <v>17</v>
      </c>
      <c r="C25" s="31"/>
      <c r="D25" s="31" t="s">
        <v>193</v>
      </c>
      <c r="E25" s="31" t="s">
        <v>194</v>
      </c>
      <c r="F25" s="31">
        <v>1999</v>
      </c>
      <c r="G25" s="31" t="s">
        <v>45</v>
      </c>
      <c r="H25" s="31" t="s">
        <v>163</v>
      </c>
      <c r="I25" s="18"/>
      <c r="J25" s="36">
        <v>60</v>
      </c>
      <c r="K25" s="37">
        <v>0</v>
      </c>
      <c r="L25" s="36"/>
      <c r="M25" s="20"/>
      <c r="N25" s="36">
        <v>0</v>
      </c>
      <c r="O25" s="36">
        <v>0</v>
      </c>
      <c r="P25" s="36"/>
      <c r="Q25" s="20"/>
      <c r="R25" s="36">
        <v>0</v>
      </c>
      <c r="S25" s="36">
        <v>0</v>
      </c>
      <c r="T25" s="36"/>
      <c r="U25" s="20"/>
      <c r="V25" s="20"/>
      <c r="W25" s="39">
        <f t="shared" si="0"/>
        <v>0</v>
      </c>
      <c r="X25" s="39">
        <f t="shared" si="1"/>
        <v>60</v>
      </c>
      <c r="Y25" s="39">
        <f t="shared" si="2"/>
        <v>0</v>
      </c>
      <c r="Z25" s="39">
        <f t="shared" si="3"/>
        <v>0</v>
      </c>
      <c r="AA25" s="39">
        <f t="shared" si="4"/>
        <v>0</v>
      </c>
      <c r="AB25" s="42">
        <f t="shared" si="5"/>
        <v>60</v>
      </c>
    </row>
    <row r="26" spans="1:28" ht="12.75">
      <c r="A26" s="31">
        <v>24</v>
      </c>
      <c r="B26" s="31">
        <v>18</v>
      </c>
      <c r="C26" s="31"/>
      <c r="D26" s="31" t="s">
        <v>197</v>
      </c>
      <c r="E26" s="31" t="s">
        <v>198</v>
      </c>
      <c r="F26" s="31">
        <v>1996</v>
      </c>
      <c r="G26" s="31" t="s">
        <v>413</v>
      </c>
      <c r="H26" s="31" t="s">
        <v>148</v>
      </c>
      <c r="I26" s="18"/>
      <c r="J26" s="35">
        <v>24</v>
      </c>
      <c r="K26" s="35">
        <v>0</v>
      </c>
      <c r="L26" s="35"/>
      <c r="M26" s="18"/>
      <c r="N26" s="35">
        <v>16</v>
      </c>
      <c r="O26" s="35">
        <v>0</v>
      </c>
      <c r="P26" s="35"/>
      <c r="Q26" s="18"/>
      <c r="R26" s="35">
        <v>15</v>
      </c>
      <c r="S26" s="35">
        <v>0</v>
      </c>
      <c r="T26" s="35"/>
      <c r="U26" s="18"/>
      <c r="V26" s="18"/>
      <c r="W26" s="39">
        <f t="shared" si="0"/>
        <v>0</v>
      </c>
      <c r="X26" s="39">
        <f t="shared" si="1"/>
        <v>24</v>
      </c>
      <c r="Y26" s="39">
        <f t="shared" si="2"/>
        <v>16</v>
      </c>
      <c r="Z26" s="39">
        <f t="shared" si="3"/>
        <v>15</v>
      </c>
      <c r="AA26" s="39">
        <f t="shared" si="4"/>
        <v>0</v>
      </c>
      <c r="AB26" s="41">
        <f t="shared" si="5"/>
        <v>55</v>
      </c>
    </row>
    <row r="27" spans="1:28" ht="12.75">
      <c r="A27" s="31">
        <v>25</v>
      </c>
      <c r="B27" s="31">
        <v>19</v>
      </c>
      <c r="C27" s="31"/>
      <c r="D27" s="31" t="s">
        <v>199</v>
      </c>
      <c r="E27" s="31" t="s">
        <v>202</v>
      </c>
      <c r="F27" s="31">
        <v>1994</v>
      </c>
      <c r="G27" s="31" t="s">
        <v>413</v>
      </c>
      <c r="H27" s="31" t="s">
        <v>203</v>
      </c>
      <c r="I27" s="18"/>
      <c r="J27" s="36">
        <v>29</v>
      </c>
      <c r="K27" s="37">
        <v>0</v>
      </c>
      <c r="L27" s="36"/>
      <c r="M27" s="20"/>
      <c r="N27" s="36">
        <v>0</v>
      </c>
      <c r="O27" s="36">
        <v>0</v>
      </c>
      <c r="P27" s="36"/>
      <c r="Q27" s="20"/>
      <c r="R27" s="36">
        <v>0</v>
      </c>
      <c r="S27" s="36">
        <v>0</v>
      </c>
      <c r="T27" s="36"/>
      <c r="U27" s="20"/>
      <c r="V27" s="20"/>
      <c r="W27" s="39">
        <f t="shared" si="0"/>
        <v>0</v>
      </c>
      <c r="X27" s="39">
        <f t="shared" si="1"/>
        <v>29</v>
      </c>
      <c r="Y27" s="39">
        <f t="shared" si="2"/>
        <v>0</v>
      </c>
      <c r="Z27" s="39">
        <f t="shared" si="3"/>
        <v>0</v>
      </c>
      <c r="AA27" s="39">
        <f t="shared" si="4"/>
        <v>0</v>
      </c>
      <c r="AB27" s="42">
        <f t="shared" si="5"/>
        <v>29</v>
      </c>
    </row>
    <row r="28" spans="1:28" ht="12.75">
      <c r="A28" s="31">
        <v>26</v>
      </c>
      <c r="B28" s="31">
        <v>20</v>
      </c>
      <c r="C28" s="31"/>
      <c r="D28" s="31" t="s">
        <v>171</v>
      </c>
      <c r="E28" s="31" t="s">
        <v>172</v>
      </c>
      <c r="F28" s="31">
        <v>1993</v>
      </c>
      <c r="G28" s="31" t="s">
        <v>413</v>
      </c>
      <c r="H28" s="31" t="s">
        <v>151</v>
      </c>
      <c r="I28" s="18"/>
      <c r="J28" s="35">
        <v>0</v>
      </c>
      <c r="K28" s="35">
        <v>0</v>
      </c>
      <c r="L28" s="35"/>
      <c r="M28" s="18"/>
      <c r="N28" s="35">
        <v>0</v>
      </c>
      <c r="O28" s="35">
        <v>0</v>
      </c>
      <c r="P28" s="35"/>
      <c r="Q28" s="18"/>
      <c r="R28" s="35">
        <v>26</v>
      </c>
      <c r="S28" s="35">
        <v>0</v>
      </c>
      <c r="T28" s="35"/>
      <c r="U28" s="18"/>
      <c r="V28" s="18"/>
      <c r="W28" s="39">
        <f t="shared" si="0"/>
        <v>0</v>
      </c>
      <c r="X28" s="39">
        <f t="shared" si="1"/>
        <v>0</v>
      </c>
      <c r="Y28" s="39">
        <f t="shared" si="2"/>
        <v>0</v>
      </c>
      <c r="Z28" s="39">
        <f t="shared" si="3"/>
        <v>26</v>
      </c>
      <c r="AA28" s="39">
        <f t="shared" si="4"/>
        <v>0</v>
      </c>
      <c r="AB28" s="41">
        <f t="shared" si="5"/>
        <v>26</v>
      </c>
    </row>
    <row r="29" spans="1:28" ht="12.75">
      <c r="A29" s="31">
        <v>27</v>
      </c>
      <c r="B29" s="31">
        <v>21</v>
      </c>
      <c r="C29" s="31"/>
      <c r="D29" s="31" t="s">
        <v>159</v>
      </c>
      <c r="E29" s="31" t="s">
        <v>204</v>
      </c>
      <c r="F29" s="31">
        <v>1995</v>
      </c>
      <c r="G29" s="31" t="s">
        <v>413</v>
      </c>
      <c r="H29" s="31" t="s">
        <v>180</v>
      </c>
      <c r="I29" s="18"/>
      <c r="J29" s="36">
        <v>0</v>
      </c>
      <c r="K29" s="37">
        <v>0</v>
      </c>
      <c r="L29" s="36"/>
      <c r="M29" s="20"/>
      <c r="N29" s="36">
        <v>18</v>
      </c>
      <c r="O29" s="36">
        <v>0</v>
      </c>
      <c r="P29" s="36"/>
      <c r="Q29" s="20"/>
      <c r="R29" s="36">
        <v>0</v>
      </c>
      <c r="S29" s="36">
        <v>0</v>
      </c>
      <c r="T29" s="36"/>
      <c r="U29" s="20"/>
      <c r="V29" s="20"/>
      <c r="W29" s="39">
        <f t="shared" si="0"/>
        <v>0</v>
      </c>
      <c r="X29" s="39">
        <f t="shared" si="1"/>
        <v>0</v>
      </c>
      <c r="Y29" s="39">
        <f t="shared" si="2"/>
        <v>18</v>
      </c>
      <c r="Z29" s="39">
        <f t="shared" si="3"/>
        <v>0</v>
      </c>
      <c r="AA29" s="39">
        <f t="shared" si="4"/>
        <v>0</v>
      </c>
      <c r="AB29" s="42">
        <f t="shared" si="5"/>
        <v>18</v>
      </c>
    </row>
    <row r="32" ht="12.75">
      <c r="E32" t="s">
        <v>206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view="pageLayout" workbookViewId="0" topLeftCell="A1">
      <selection activeCell="Q35" sqref="Q35:S35"/>
    </sheetView>
  </sheetViews>
  <sheetFormatPr defaultColWidth="9.140625" defaultRowHeight="12.75"/>
  <cols>
    <col min="1" max="1" width="3.7109375" style="0" bestFit="1" customWidth="1"/>
    <col min="2" max="3" width="3.7109375" style="0" customWidth="1"/>
    <col min="4" max="4" width="12.8515625" style="0" customWidth="1"/>
    <col min="5" max="5" width="12.421875" style="0" bestFit="1" customWidth="1"/>
    <col min="6" max="6" width="5.00390625" style="0" customWidth="1"/>
    <col min="7" max="7" width="5.28125" style="0" customWidth="1"/>
    <col min="8" max="8" width="20.421875" style="0" customWidth="1"/>
    <col min="9" max="27" width="4.00390625" style="0" customWidth="1"/>
    <col min="28" max="28" width="5.00390625" style="0" bestFit="1" customWidth="1"/>
    <col min="29" max="29" width="2.28125" style="0" customWidth="1"/>
  </cols>
  <sheetData>
    <row r="1" ht="15.75">
      <c r="A1" s="94" t="s">
        <v>449</v>
      </c>
    </row>
    <row r="2" spans="1:28" s="1" customFormat="1" ht="105.75">
      <c r="A2" s="44" t="s">
        <v>127</v>
      </c>
      <c r="B2" s="44" t="s">
        <v>411</v>
      </c>
      <c r="C2" s="44" t="s">
        <v>383</v>
      </c>
      <c r="D2" s="44" t="s">
        <v>129</v>
      </c>
      <c r="E2" s="44" t="s">
        <v>130</v>
      </c>
      <c r="F2" s="44" t="s">
        <v>131</v>
      </c>
      <c r="G2" s="44" t="s">
        <v>3</v>
      </c>
      <c r="H2" s="44" t="s">
        <v>132</v>
      </c>
      <c r="I2" s="15" t="s">
        <v>133</v>
      </c>
      <c r="J2" s="46" t="s">
        <v>134</v>
      </c>
      <c r="K2" s="46" t="s">
        <v>392</v>
      </c>
      <c r="L2" s="46" t="s">
        <v>432</v>
      </c>
      <c r="M2" s="15" t="s">
        <v>135</v>
      </c>
      <c r="N2" s="46" t="s">
        <v>136</v>
      </c>
      <c r="O2" s="46" t="s">
        <v>393</v>
      </c>
      <c r="P2" s="46" t="s">
        <v>431</v>
      </c>
      <c r="Q2" s="15" t="s">
        <v>137</v>
      </c>
      <c r="R2" s="46" t="s">
        <v>138</v>
      </c>
      <c r="S2" s="46" t="s">
        <v>394</v>
      </c>
      <c r="T2" s="46" t="s">
        <v>430</v>
      </c>
      <c r="U2" s="15" t="s">
        <v>139</v>
      </c>
      <c r="V2" s="15" t="s">
        <v>140</v>
      </c>
      <c r="W2" s="46" t="s">
        <v>141</v>
      </c>
      <c r="X2" s="46" t="s">
        <v>142</v>
      </c>
      <c r="Y2" s="46" t="s">
        <v>143</v>
      </c>
      <c r="Z2" s="46" t="s">
        <v>144</v>
      </c>
      <c r="AA2" s="46" t="s">
        <v>145</v>
      </c>
      <c r="AB2" s="46" t="s">
        <v>11</v>
      </c>
    </row>
    <row r="3" spans="1:28" ht="12.75">
      <c r="A3" s="45">
        <v>1</v>
      </c>
      <c r="B3" s="45">
        <v>1</v>
      </c>
      <c r="C3" s="45"/>
      <c r="D3" s="45" t="s">
        <v>207</v>
      </c>
      <c r="E3" s="45" t="s">
        <v>208</v>
      </c>
      <c r="F3" s="45">
        <v>1992</v>
      </c>
      <c r="G3" s="45" t="s">
        <v>412</v>
      </c>
      <c r="H3" s="45" t="s">
        <v>176</v>
      </c>
      <c r="I3" s="13">
        <v>275</v>
      </c>
      <c r="J3" s="47">
        <v>100</v>
      </c>
      <c r="K3" s="47">
        <v>0</v>
      </c>
      <c r="L3" s="47">
        <v>300</v>
      </c>
      <c r="M3" s="14">
        <v>495</v>
      </c>
      <c r="N3" s="47">
        <v>100</v>
      </c>
      <c r="O3" s="47">
        <v>100</v>
      </c>
      <c r="P3" s="47">
        <v>300</v>
      </c>
      <c r="Q3" s="14">
        <v>350</v>
      </c>
      <c r="R3" s="47">
        <v>50</v>
      </c>
      <c r="S3" s="47">
        <v>100</v>
      </c>
      <c r="T3" s="47">
        <v>240</v>
      </c>
      <c r="U3" s="14">
        <v>355</v>
      </c>
      <c r="V3" s="14">
        <v>355</v>
      </c>
      <c r="W3" s="47">
        <f aca="true" t="shared" si="0" ref="W3:W48">I3</f>
        <v>275</v>
      </c>
      <c r="X3" s="47">
        <f aca="true" t="shared" si="1" ref="X3:X48">MAX(J3:L3)+LARGE(J3:L3,2)+M3</f>
        <v>895</v>
      </c>
      <c r="Y3" s="47">
        <f aca="true" t="shared" si="2" ref="Y3:Y48">MAX(N3:P3)+LARGE(N3:P3,2)+Q3</f>
        <v>750</v>
      </c>
      <c r="Z3" s="47">
        <f aca="true" t="shared" si="3" ref="Z3:Z48">MAX(R3:T3)+LARGE(R3:T3,2)+U3</f>
        <v>695</v>
      </c>
      <c r="AA3" s="47">
        <f aca="true" t="shared" si="4" ref="AA3:AA48">V3</f>
        <v>355</v>
      </c>
      <c r="AB3" s="50">
        <f aca="true" t="shared" si="5" ref="AB3:AB48">SUM(W3,Z3,Y3,X3,AA3)</f>
        <v>2970</v>
      </c>
    </row>
    <row r="4" spans="1:28" ht="12.75">
      <c r="A4" s="45">
        <v>2</v>
      </c>
      <c r="B4" s="45"/>
      <c r="C4" s="45"/>
      <c r="D4" s="45" t="s">
        <v>209</v>
      </c>
      <c r="E4" s="45" t="s">
        <v>210</v>
      </c>
      <c r="F4" s="45">
        <v>1987</v>
      </c>
      <c r="G4" s="45" t="s">
        <v>211</v>
      </c>
      <c r="H4" s="45" t="s">
        <v>157</v>
      </c>
      <c r="I4" s="11">
        <v>355</v>
      </c>
      <c r="J4" s="48">
        <v>0</v>
      </c>
      <c r="K4" s="48"/>
      <c r="L4" s="48">
        <v>0</v>
      </c>
      <c r="M4" s="11">
        <v>230</v>
      </c>
      <c r="N4" s="48">
        <v>0</v>
      </c>
      <c r="O4" s="48"/>
      <c r="P4" s="48">
        <v>135</v>
      </c>
      <c r="Q4" s="11">
        <v>230</v>
      </c>
      <c r="R4" s="48">
        <v>0</v>
      </c>
      <c r="S4" s="48"/>
      <c r="T4" s="48">
        <v>300</v>
      </c>
      <c r="U4" s="11">
        <v>315</v>
      </c>
      <c r="V4" s="11">
        <v>195</v>
      </c>
      <c r="W4" s="47">
        <f t="shared" si="0"/>
        <v>355</v>
      </c>
      <c r="X4" s="47">
        <f t="shared" si="1"/>
        <v>230</v>
      </c>
      <c r="Y4" s="47">
        <f t="shared" si="2"/>
        <v>365</v>
      </c>
      <c r="Z4" s="47">
        <f t="shared" si="3"/>
        <v>615</v>
      </c>
      <c r="AA4" s="47">
        <f t="shared" si="4"/>
        <v>195</v>
      </c>
      <c r="AB4" s="48">
        <f t="shared" si="5"/>
        <v>1760</v>
      </c>
    </row>
    <row r="5" spans="1:28" ht="12.75">
      <c r="A5" s="45">
        <v>3</v>
      </c>
      <c r="B5" s="45">
        <v>2</v>
      </c>
      <c r="C5" s="45"/>
      <c r="D5" s="45" t="s">
        <v>214</v>
      </c>
      <c r="E5" s="45" t="s">
        <v>208</v>
      </c>
      <c r="F5" s="45">
        <v>1995</v>
      </c>
      <c r="G5" s="45" t="s">
        <v>411</v>
      </c>
      <c r="H5" s="45" t="s">
        <v>176</v>
      </c>
      <c r="I5" s="10">
        <v>0</v>
      </c>
      <c r="J5" s="49">
        <v>80</v>
      </c>
      <c r="K5" s="49">
        <v>100</v>
      </c>
      <c r="L5" s="49">
        <v>240</v>
      </c>
      <c r="M5" s="12">
        <v>260</v>
      </c>
      <c r="N5" s="49">
        <v>60</v>
      </c>
      <c r="O5" s="49">
        <v>80</v>
      </c>
      <c r="P5" s="49">
        <v>150</v>
      </c>
      <c r="Q5" s="12">
        <v>205</v>
      </c>
      <c r="R5" s="49">
        <v>36</v>
      </c>
      <c r="S5" s="49">
        <v>60</v>
      </c>
      <c r="T5" s="49">
        <v>108</v>
      </c>
      <c r="U5" s="12">
        <v>160</v>
      </c>
      <c r="V5" s="12">
        <v>85</v>
      </c>
      <c r="W5" s="47">
        <f t="shared" si="0"/>
        <v>0</v>
      </c>
      <c r="X5" s="47">
        <f t="shared" si="1"/>
        <v>600</v>
      </c>
      <c r="Y5" s="47">
        <f t="shared" si="2"/>
        <v>435</v>
      </c>
      <c r="Z5" s="47">
        <f t="shared" si="3"/>
        <v>328</v>
      </c>
      <c r="AA5" s="47">
        <f t="shared" si="4"/>
        <v>85</v>
      </c>
      <c r="AB5" s="51">
        <f t="shared" si="5"/>
        <v>1448</v>
      </c>
    </row>
    <row r="6" spans="1:28" ht="12.75">
      <c r="A6" s="45">
        <v>4</v>
      </c>
      <c r="B6" s="45"/>
      <c r="C6" s="45"/>
      <c r="D6" s="45" t="s">
        <v>212</v>
      </c>
      <c r="E6" s="45" t="s">
        <v>213</v>
      </c>
      <c r="F6" s="45">
        <v>1989</v>
      </c>
      <c r="G6" s="45" t="s">
        <v>211</v>
      </c>
      <c r="H6" s="45" t="s">
        <v>157</v>
      </c>
      <c r="I6" s="11">
        <v>120</v>
      </c>
      <c r="J6" s="48">
        <v>60</v>
      </c>
      <c r="K6" s="48"/>
      <c r="L6" s="48">
        <v>180</v>
      </c>
      <c r="M6" s="11">
        <v>230</v>
      </c>
      <c r="N6" s="48">
        <v>80</v>
      </c>
      <c r="O6" s="48">
        <v>50</v>
      </c>
      <c r="P6" s="48">
        <v>180</v>
      </c>
      <c r="Q6" s="11">
        <v>205</v>
      </c>
      <c r="R6" s="48">
        <v>60</v>
      </c>
      <c r="S6" s="48">
        <v>45</v>
      </c>
      <c r="T6" s="48">
        <v>180</v>
      </c>
      <c r="U6" s="11">
        <v>120</v>
      </c>
      <c r="V6" s="11">
        <v>0</v>
      </c>
      <c r="W6" s="47">
        <f t="shared" si="0"/>
        <v>120</v>
      </c>
      <c r="X6" s="47">
        <f t="shared" si="1"/>
        <v>470</v>
      </c>
      <c r="Y6" s="47">
        <f t="shared" si="2"/>
        <v>465</v>
      </c>
      <c r="Z6" s="47">
        <f t="shared" si="3"/>
        <v>360</v>
      </c>
      <c r="AA6" s="47">
        <f t="shared" si="4"/>
        <v>0</v>
      </c>
      <c r="AB6" s="48">
        <f t="shared" si="5"/>
        <v>1415</v>
      </c>
    </row>
    <row r="7" spans="1:28" ht="12.75">
      <c r="A7" s="45">
        <v>5</v>
      </c>
      <c r="B7" s="45">
        <v>3</v>
      </c>
      <c r="C7" s="45"/>
      <c r="D7" s="45" t="s">
        <v>215</v>
      </c>
      <c r="E7" s="45" t="s">
        <v>216</v>
      </c>
      <c r="F7" s="45">
        <v>1994</v>
      </c>
      <c r="G7" s="45" t="s">
        <v>412</v>
      </c>
      <c r="H7" s="45" t="s">
        <v>217</v>
      </c>
      <c r="I7" s="10"/>
      <c r="J7" s="49">
        <v>0</v>
      </c>
      <c r="K7" s="49">
        <v>80</v>
      </c>
      <c r="L7" s="49">
        <v>0</v>
      </c>
      <c r="M7" s="12">
        <v>305</v>
      </c>
      <c r="N7" s="49">
        <v>0</v>
      </c>
      <c r="O7" s="49">
        <v>60</v>
      </c>
      <c r="P7" s="49">
        <v>240</v>
      </c>
      <c r="Q7" s="12">
        <v>260</v>
      </c>
      <c r="R7" s="49">
        <v>0</v>
      </c>
      <c r="S7" s="49">
        <v>50</v>
      </c>
      <c r="T7" s="49">
        <v>150</v>
      </c>
      <c r="U7" s="12">
        <v>160</v>
      </c>
      <c r="V7" s="12"/>
      <c r="W7" s="47">
        <f t="shared" si="0"/>
        <v>0</v>
      </c>
      <c r="X7" s="47">
        <f t="shared" si="1"/>
        <v>385</v>
      </c>
      <c r="Y7" s="47">
        <f t="shared" si="2"/>
        <v>560</v>
      </c>
      <c r="Z7" s="47">
        <f t="shared" si="3"/>
        <v>360</v>
      </c>
      <c r="AA7" s="47">
        <f t="shared" si="4"/>
        <v>0</v>
      </c>
      <c r="AB7" s="51">
        <f t="shared" si="5"/>
        <v>1305</v>
      </c>
    </row>
    <row r="8" spans="1:28" ht="12.75">
      <c r="A8" s="45">
        <v>6</v>
      </c>
      <c r="B8" s="45">
        <v>4</v>
      </c>
      <c r="C8" s="45"/>
      <c r="D8" s="45" t="s">
        <v>218</v>
      </c>
      <c r="E8" s="45" t="s">
        <v>219</v>
      </c>
      <c r="F8" s="45">
        <v>1993</v>
      </c>
      <c r="G8" s="45" t="s">
        <v>412</v>
      </c>
      <c r="H8" s="45" t="s">
        <v>217</v>
      </c>
      <c r="I8" s="11">
        <v>0</v>
      </c>
      <c r="J8" s="48"/>
      <c r="K8" s="48">
        <v>50</v>
      </c>
      <c r="L8" s="48">
        <v>150</v>
      </c>
      <c r="M8" s="11">
        <v>205</v>
      </c>
      <c r="N8" s="48">
        <v>36</v>
      </c>
      <c r="O8" s="48">
        <v>36</v>
      </c>
      <c r="P8" s="48">
        <v>0</v>
      </c>
      <c r="Q8" s="11">
        <v>175</v>
      </c>
      <c r="R8" s="48">
        <v>20</v>
      </c>
      <c r="S8" s="48">
        <v>32</v>
      </c>
      <c r="T8" s="48">
        <v>135</v>
      </c>
      <c r="U8" s="11">
        <v>85</v>
      </c>
      <c r="V8" s="11">
        <v>0</v>
      </c>
      <c r="W8" s="47">
        <f t="shared" si="0"/>
        <v>0</v>
      </c>
      <c r="X8" s="47">
        <f t="shared" si="1"/>
        <v>405</v>
      </c>
      <c r="Y8" s="47">
        <f t="shared" si="2"/>
        <v>247</v>
      </c>
      <c r="Z8" s="47">
        <f t="shared" si="3"/>
        <v>252</v>
      </c>
      <c r="AA8" s="47">
        <f t="shared" si="4"/>
        <v>0</v>
      </c>
      <c r="AB8" s="48">
        <f t="shared" si="5"/>
        <v>904</v>
      </c>
    </row>
    <row r="9" spans="1:28" ht="12.75">
      <c r="A9" s="45">
        <v>7</v>
      </c>
      <c r="B9" s="45">
        <v>5</v>
      </c>
      <c r="C9" s="45"/>
      <c r="D9" s="45" t="s">
        <v>209</v>
      </c>
      <c r="E9" s="45" t="s">
        <v>220</v>
      </c>
      <c r="F9" s="45">
        <v>1993</v>
      </c>
      <c r="G9" s="45" t="s">
        <v>412</v>
      </c>
      <c r="H9" s="45" t="s">
        <v>154</v>
      </c>
      <c r="I9" s="10"/>
      <c r="J9" s="49">
        <v>50</v>
      </c>
      <c r="K9" s="49"/>
      <c r="L9" s="49">
        <v>0</v>
      </c>
      <c r="M9" s="12">
        <v>175</v>
      </c>
      <c r="N9" s="49">
        <v>36</v>
      </c>
      <c r="O9" s="49">
        <v>45</v>
      </c>
      <c r="P9" s="49">
        <v>120</v>
      </c>
      <c r="Q9" s="12">
        <v>145</v>
      </c>
      <c r="R9" s="49">
        <v>32</v>
      </c>
      <c r="S9" s="49">
        <v>24</v>
      </c>
      <c r="T9" s="49">
        <v>87</v>
      </c>
      <c r="U9" s="12">
        <v>0</v>
      </c>
      <c r="V9" s="12">
        <v>0</v>
      </c>
      <c r="W9" s="47">
        <f t="shared" si="0"/>
        <v>0</v>
      </c>
      <c r="X9" s="47">
        <f t="shared" si="1"/>
        <v>225</v>
      </c>
      <c r="Y9" s="47">
        <f t="shared" si="2"/>
        <v>310</v>
      </c>
      <c r="Z9" s="47">
        <f t="shared" si="3"/>
        <v>119</v>
      </c>
      <c r="AA9" s="47">
        <f t="shared" si="4"/>
        <v>0</v>
      </c>
      <c r="AB9" s="51">
        <f t="shared" si="5"/>
        <v>654</v>
      </c>
    </row>
    <row r="10" spans="1:28" ht="12.75">
      <c r="A10" s="45">
        <v>8</v>
      </c>
      <c r="B10" s="45">
        <v>6</v>
      </c>
      <c r="C10" s="45"/>
      <c r="D10" s="45" t="s">
        <v>223</v>
      </c>
      <c r="E10" s="45" t="s">
        <v>224</v>
      </c>
      <c r="F10" s="45">
        <v>1994</v>
      </c>
      <c r="G10" s="45" t="s">
        <v>412</v>
      </c>
      <c r="H10" s="45" t="s">
        <v>217</v>
      </c>
      <c r="I10" s="11"/>
      <c r="J10" s="48">
        <v>40</v>
      </c>
      <c r="K10" s="48">
        <v>24</v>
      </c>
      <c r="L10" s="48">
        <v>120</v>
      </c>
      <c r="M10" s="11">
        <v>175</v>
      </c>
      <c r="N10" s="48">
        <v>13</v>
      </c>
      <c r="O10" s="48">
        <v>26</v>
      </c>
      <c r="P10" s="48">
        <v>0</v>
      </c>
      <c r="Q10" s="11">
        <v>65</v>
      </c>
      <c r="R10" s="48">
        <v>80</v>
      </c>
      <c r="S10" s="48">
        <v>26</v>
      </c>
      <c r="T10" s="48">
        <v>120</v>
      </c>
      <c r="U10" s="11">
        <v>0</v>
      </c>
      <c r="V10" s="11"/>
      <c r="W10" s="47">
        <f t="shared" si="0"/>
        <v>0</v>
      </c>
      <c r="X10" s="47">
        <f t="shared" si="1"/>
        <v>335</v>
      </c>
      <c r="Y10" s="47">
        <f t="shared" si="2"/>
        <v>104</v>
      </c>
      <c r="Z10" s="47">
        <f t="shared" si="3"/>
        <v>200</v>
      </c>
      <c r="AA10" s="47">
        <f t="shared" si="4"/>
        <v>0</v>
      </c>
      <c r="AB10" s="48">
        <f t="shared" si="5"/>
        <v>639</v>
      </c>
    </row>
    <row r="11" spans="1:28" ht="12.75">
      <c r="A11" s="45">
        <v>9</v>
      </c>
      <c r="B11" s="45"/>
      <c r="C11" s="45"/>
      <c r="D11" s="45" t="s">
        <v>225</v>
      </c>
      <c r="E11" s="45" t="s">
        <v>226</v>
      </c>
      <c r="F11" s="45">
        <v>1985</v>
      </c>
      <c r="G11" s="45" t="s">
        <v>211</v>
      </c>
      <c r="H11" s="45" t="s">
        <v>205</v>
      </c>
      <c r="I11" s="10"/>
      <c r="J11" s="49">
        <v>0</v>
      </c>
      <c r="K11" s="49">
        <v>45</v>
      </c>
      <c r="L11" s="49">
        <v>135</v>
      </c>
      <c r="M11" s="12"/>
      <c r="N11" s="49">
        <v>0</v>
      </c>
      <c r="O11" s="49"/>
      <c r="P11" s="49">
        <v>108</v>
      </c>
      <c r="Q11" s="12"/>
      <c r="R11" s="49">
        <v>26</v>
      </c>
      <c r="S11" s="49">
        <v>36</v>
      </c>
      <c r="T11" s="49">
        <v>96</v>
      </c>
      <c r="U11" s="12"/>
      <c r="V11" s="12"/>
      <c r="W11" s="47">
        <f t="shared" si="0"/>
        <v>0</v>
      </c>
      <c r="X11" s="47">
        <f t="shared" si="1"/>
        <v>180</v>
      </c>
      <c r="Y11" s="47">
        <f t="shared" si="2"/>
        <v>108</v>
      </c>
      <c r="Z11" s="47">
        <f t="shared" si="3"/>
        <v>132</v>
      </c>
      <c r="AA11" s="47">
        <f t="shared" si="4"/>
        <v>0</v>
      </c>
      <c r="AB11" s="51">
        <f t="shared" si="5"/>
        <v>420</v>
      </c>
    </row>
    <row r="12" spans="1:28" ht="12.75">
      <c r="A12" s="45">
        <v>10</v>
      </c>
      <c r="B12" s="45">
        <v>7</v>
      </c>
      <c r="C12" s="45"/>
      <c r="D12" s="45" t="s">
        <v>221</v>
      </c>
      <c r="E12" s="45" t="s">
        <v>222</v>
      </c>
      <c r="F12" s="45">
        <v>1994</v>
      </c>
      <c r="G12" s="45" t="s">
        <v>412</v>
      </c>
      <c r="H12" s="45" t="s">
        <v>166</v>
      </c>
      <c r="I12" s="11"/>
      <c r="J12" s="48" t="s">
        <v>158</v>
      </c>
      <c r="K12" s="48">
        <v>60</v>
      </c>
      <c r="L12" s="48">
        <v>0</v>
      </c>
      <c r="M12" s="11">
        <v>90</v>
      </c>
      <c r="N12" s="48">
        <v>45</v>
      </c>
      <c r="O12" s="48">
        <v>40</v>
      </c>
      <c r="P12" s="48"/>
      <c r="Q12" s="11">
        <v>0</v>
      </c>
      <c r="R12" s="48">
        <v>100</v>
      </c>
      <c r="S12" s="48">
        <v>80</v>
      </c>
      <c r="T12" s="48"/>
      <c r="U12" s="11"/>
      <c r="V12" s="11"/>
      <c r="W12" s="47">
        <f t="shared" si="0"/>
        <v>0</v>
      </c>
      <c r="X12" s="47">
        <f t="shared" si="1"/>
        <v>150</v>
      </c>
      <c r="Y12" s="47">
        <f t="shared" si="2"/>
        <v>85</v>
      </c>
      <c r="Z12" s="47">
        <f t="shared" si="3"/>
        <v>180</v>
      </c>
      <c r="AA12" s="47">
        <f t="shared" si="4"/>
        <v>0</v>
      </c>
      <c r="AB12" s="48">
        <f t="shared" si="5"/>
        <v>415</v>
      </c>
    </row>
    <row r="13" spans="1:28" ht="12.75">
      <c r="A13" s="45">
        <v>11</v>
      </c>
      <c r="B13" s="45"/>
      <c r="C13" s="45">
        <v>1</v>
      </c>
      <c r="D13" s="45" t="s">
        <v>227</v>
      </c>
      <c r="E13" s="45" t="s">
        <v>228</v>
      </c>
      <c r="F13" s="45">
        <v>1973</v>
      </c>
      <c r="G13" s="45" t="s">
        <v>229</v>
      </c>
      <c r="H13" s="45" t="s">
        <v>157</v>
      </c>
      <c r="I13" s="10"/>
      <c r="J13" s="49">
        <v>22</v>
      </c>
      <c r="K13" s="49">
        <v>29</v>
      </c>
      <c r="L13" s="49">
        <v>96</v>
      </c>
      <c r="M13" s="12"/>
      <c r="N13" s="49">
        <v>40</v>
      </c>
      <c r="O13" s="49">
        <v>20</v>
      </c>
      <c r="P13" s="49">
        <v>96</v>
      </c>
      <c r="Q13" s="12"/>
      <c r="R13" s="49">
        <v>45</v>
      </c>
      <c r="S13" s="49">
        <v>29</v>
      </c>
      <c r="T13" s="49">
        <v>72</v>
      </c>
      <c r="U13" s="12"/>
      <c r="V13" s="12"/>
      <c r="W13" s="47">
        <f t="shared" si="0"/>
        <v>0</v>
      </c>
      <c r="X13" s="47">
        <f t="shared" si="1"/>
        <v>125</v>
      </c>
      <c r="Y13" s="47">
        <f t="shared" si="2"/>
        <v>136</v>
      </c>
      <c r="Z13" s="47">
        <f t="shared" si="3"/>
        <v>117</v>
      </c>
      <c r="AA13" s="47">
        <f t="shared" si="4"/>
        <v>0</v>
      </c>
      <c r="AB13" s="51">
        <f t="shared" si="5"/>
        <v>378</v>
      </c>
    </row>
    <row r="14" spans="1:28" ht="12.75">
      <c r="A14" s="45">
        <v>12</v>
      </c>
      <c r="B14" s="45"/>
      <c r="C14" s="45">
        <v>2</v>
      </c>
      <c r="D14" s="45" t="s">
        <v>232</v>
      </c>
      <c r="E14" s="45" t="s">
        <v>233</v>
      </c>
      <c r="F14" s="45">
        <v>1971</v>
      </c>
      <c r="G14" s="45" t="s">
        <v>229</v>
      </c>
      <c r="H14" s="45" t="s">
        <v>157</v>
      </c>
      <c r="I14" s="11"/>
      <c r="J14" s="48">
        <v>24</v>
      </c>
      <c r="K14" s="48"/>
      <c r="L14" s="48">
        <v>108</v>
      </c>
      <c r="M14" s="11"/>
      <c r="N14" s="48">
        <v>22</v>
      </c>
      <c r="O14" s="48"/>
      <c r="P14" s="48">
        <v>78</v>
      </c>
      <c r="Q14" s="11"/>
      <c r="R14" s="48">
        <v>12</v>
      </c>
      <c r="S14" s="48"/>
      <c r="T14" s="48">
        <v>78</v>
      </c>
      <c r="U14" s="11"/>
      <c r="V14" s="11"/>
      <c r="W14" s="47">
        <f t="shared" si="0"/>
        <v>0</v>
      </c>
      <c r="X14" s="47">
        <f t="shared" si="1"/>
        <v>132</v>
      </c>
      <c r="Y14" s="47">
        <f t="shared" si="2"/>
        <v>100</v>
      </c>
      <c r="Z14" s="47">
        <f t="shared" si="3"/>
        <v>90</v>
      </c>
      <c r="AA14" s="47">
        <f t="shared" si="4"/>
        <v>0</v>
      </c>
      <c r="AB14" s="48">
        <f t="shared" si="5"/>
        <v>322</v>
      </c>
    </row>
    <row r="15" spans="1:28" ht="12.75">
      <c r="A15" s="45">
        <v>13</v>
      </c>
      <c r="B15" s="45"/>
      <c r="C15" s="45"/>
      <c r="D15" s="45" t="s">
        <v>242</v>
      </c>
      <c r="E15" s="45" t="s">
        <v>243</v>
      </c>
      <c r="F15" s="45">
        <v>1984</v>
      </c>
      <c r="G15" s="45" t="s">
        <v>211</v>
      </c>
      <c r="H15" s="45" t="s">
        <v>157</v>
      </c>
      <c r="I15" s="10"/>
      <c r="J15" s="49">
        <v>26</v>
      </c>
      <c r="K15" s="49">
        <v>32</v>
      </c>
      <c r="L15" s="49">
        <v>72</v>
      </c>
      <c r="M15" s="12"/>
      <c r="N15" s="49">
        <v>26</v>
      </c>
      <c r="O15" s="49">
        <v>32</v>
      </c>
      <c r="P15" s="49">
        <v>72</v>
      </c>
      <c r="Q15" s="12"/>
      <c r="R15" s="49">
        <v>18</v>
      </c>
      <c r="S15" s="49">
        <v>40</v>
      </c>
      <c r="T15" s="49">
        <v>60</v>
      </c>
      <c r="U15" s="12"/>
      <c r="V15" s="12"/>
      <c r="W15" s="47">
        <f t="shared" si="0"/>
        <v>0</v>
      </c>
      <c r="X15" s="47">
        <f t="shared" si="1"/>
        <v>104</v>
      </c>
      <c r="Y15" s="47">
        <f t="shared" si="2"/>
        <v>104</v>
      </c>
      <c r="Z15" s="47">
        <f t="shared" si="3"/>
        <v>100</v>
      </c>
      <c r="AA15" s="47">
        <f t="shared" si="4"/>
        <v>0</v>
      </c>
      <c r="AB15" s="51">
        <f t="shared" si="5"/>
        <v>308</v>
      </c>
    </row>
    <row r="16" spans="1:28" ht="12.75">
      <c r="A16" s="45">
        <v>14</v>
      </c>
      <c r="B16" s="45">
        <v>8</v>
      </c>
      <c r="C16" s="45"/>
      <c r="D16" s="45" t="s">
        <v>207</v>
      </c>
      <c r="E16" s="45" t="s">
        <v>255</v>
      </c>
      <c r="F16" s="45">
        <v>1995</v>
      </c>
      <c r="G16" s="45" t="s">
        <v>412</v>
      </c>
      <c r="H16" s="45" t="s">
        <v>151</v>
      </c>
      <c r="I16" s="11"/>
      <c r="J16" s="48" t="s">
        <v>158</v>
      </c>
      <c r="K16" s="48">
        <v>12</v>
      </c>
      <c r="L16" s="48">
        <v>87</v>
      </c>
      <c r="M16" s="11">
        <v>0</v>
      </c>
      <c r="N16" s="48" t="s">
        <v>167</v>
      </c>
      <c r="O16" s="48">
        <v>29</v>
      </c>
      <c r="P16" s="48">
        <v>66</v>
      </c>
      <c r="Q16" s="11"/>
      <c r="R16" s="48">
        <v>1</v>
      </c>
      <c r="S16" s="48">
        <v>14</v>
      </c>
      <c r="T16" s="48">
        <v>54</v>
      </c>
      <c r="U16" s="11"/>
      <c r="V16" s="11"/>
      <c r="W16" s="47">
        <f t="shared" si="0"/>
        <v>0</v>
      </c>
      <c r="X16" s="47">
        <f t="shared" si="1"/>
        <v>99</v>
      </c>
      <c r="Y16" s="47">
        <f t="shared" si="2"/>
        <v>95</v>
      </c>
      <c r="Z16" s="47">
        <f t="shared" si="3"/>
        <v>68</v>
      </c>
      <c r="AA16" s="47">
        <f t="shared" si="4"/>
        <v>0</v>
      </c>
      <c r="AB16" s="48">
        <f t="shared" si="5"/>
        <v>262</v>
      </c>
    </row>
    <row r="17" spans="1:28" ht="12.75">
      <c r="A17" s="45">
        <v>15</v>
      </c>
      <c r="B17" s="45">
        <v>9</v>
      </c>
      <c r="C17" s="45"/>
      <c r="D17" s="45" t="s">
        <v>234</v>
      </c>
      <c r="E17" s="45" t="s">
        <v>262</v>
      </c>
      <c r="F17" s="45">
        <v>1995</v>
      </c>
      <c r="G17" s="45" t="s">
        <v>412</v>
      </c>
      <c r="H17" s="45" t="s">
        <v>157</v>
      </c>
      <c r="I17" s="10"/>
      <c r="J17" s="49">
        <v>15</v>
      </c>
      <c r="K17" s="49">
        <v>0</v>
      </c>
      <c r="L17" s="49">
        <v>78</v>
      </c>
      <c r="M17" s="12"/>
      <c r="N17" s="49">
        <v>18</v>
      </c>
      <c r="O17" s="49">
        <v>0</v>
      </c>
      <c r="P17" s="49">
        <v>87</v>
      </c>
      <c r="Q17" s="12"/>
      <c r="R17" s="49">
        <v>6</v>
      </c>
      <c r="S17" s="49">
        <v>8</v>
      </c>
      <c r="T17" s="49">
        <v>48</v>
      </c>
      <c r="U17" s="12"/>
      <c r="V17" s="12"/>
      <c r="W17" s="47">
        <f t="shared" si="0"/>
        <v>0</v>
      </c>
      <c r="X17" s="47">
        <f t="shared" si="1"/>
        <v>93</v>
      </c>
      <c r="Y17" s="47">
        <f t="shared" si="2"/>
        <v>105</v>
      </c>
      <c r="Z17" s="47">
        <f t="shared" si="3"/>
        <v>56</v>
      </c>
      <c r="AA17" s="47">
        <f t="shared" si="4"/>
        <v>0</v>
      </c>
      <c r="AB17" s="51">
        <f t="shared" si="5"/>
        <v>254</v>
      </c>
    </row>
    <row r="18" spans="1:28" ht="12.75">
      <c r="A18" s="45">
        <v>16</v>
      </c>
      <c r="B18" s="45">
        <v>10</v>
      </c>
      <c r="C18" s="45"/>
      <c r="D18" s="45" t="s">
        <v>240</v>
      </c>
      <c r="E18" s="45" t="s">
        <v>241</v>
      </c>
      <c r="F18" s="45">
        <v>1995</v>
      </c>
      <c r="G18" s="45" t="s">
        <v>412</v>
      </c>
      <c r="H18" s="45" t="s">
        <v>148</v>
      </c>
      <c r="I18" s="11"/>
      <c r="J18" s="48">
        <v>18</v>
      </c>
      <c r="K18" s="48">
        <v>36</v>
      </c>
      <c r="L18" s="48"/>
      <c r="M18" s="11">
        <v>0</v>
      </c>
      <c r="N18" s="48">
        <v>11</v>
      </c>
      <c r="O18" s="48">
        <v>18</v>
      </c>
      <c r="P18" s="48">
        <v>54</v>
      </c>
      <c r="Q18" s="11">
        <v>65</v>
      </c>
      <c r="R18" s="48">
        <v>9</v>
      </c>
      <c r="S18" s="48">
        <v>18</v>
      </c>
      <c r="T18" s="48">
        <v>42</v>
      </c>
      <c r="U18" s="11"/>
      <c r="V18" s="11"/>
      <c r="W18" s="47">
        <f t="shared" si="0"/>
        <v>0</v>
      </c>
      <c r="X18" s="47">
        <f t="shared" si="1"/>
        <v>54</v>
      </c>
      <c r="Y18" s="47">
        <f t="shared" si="2"/>
        <v>137</v>
      </c>
      <c r="Z18" s="47">
        <f t="shared" si="3"/>
        <v>60</v>
      </c>
      <c r="AA18" s="47">
        <f t="shared" si="4"/>
        <v>0</v>
      </c>
      <c r="AB18" s="48">
        <f t="shared" si="5"/>
        <v>251</v>
      </c>
    </row>
    <row r="19" spans="1:28" ht="12.75">
      <c r="A19" s="45">
        <v>17</v>
      </c>
      <c r="B19" s="45"/>
      <c r="C19" s="45">
        <v>3</v>
      </c>
      <c r="D19" s="45" t="s">
        <v>236</v>
      </c>
      <c r="E19" s="45" t="s">
        <v>237</v>
      </c>
      <c r="F19" s="45">
        <v>1973</v>
      </c>
      <c r="G19" s="45" t="s">
        <v>229</v>
      </c>
      <c r="H19" s="45" t="s">
        <v>157</v>
      </c>
      <c r="I19" s="10"/>
      <c r="J19" s="49">
        <v>14</v>
      </c>
      <c r="K19" s="49"/>
      <c r="L19" s="49">
        <v>66</v>
      </c>
      <c r="M19" s="12"/>
      <c r="N19" s="49">
        <v>9</v>
      </c>
      <c r="O19" s="49"/>
      <c r="P19" s="49">
        <v>60</v>
      </c>
      <c r="Q19" s="12"/>
      <c r="R19" s="49">
        <v>24</v>
      </c>
      <c r="S19" s="49"/>
      <c r="T19" s="49">
        <v>66</v>
      </c>
      <c r="U19" s="12"/>
      <c r="V19" s="12"/>
      <c r="W19" s="47">
        <f t="shared" si="0"/>
        <v>0</v>
      </c>
      <c r="X19" s="47">
        <f t="shared" si="1"/>
        <v>80</v>
      </c>
      <c r="Y19" s="47">
        <f t="shared" si="2"/>
        <v>69</v>
      </c>
      <c r="Z19" s="47">
        <f t="shared" si="3"/>
        <v>90</v>
      </c>
      <c r="AA19" s="47">
        <f t="shared" si="4"/>
        <v>0</v>
      </c>
      <c r="AB19" s="51">
        <f t="shared" si="5"/>
        <v>239</v>
      </c>
    </row>
    <row r="20" spans="1:28" ht="12.75">
      <c r="A20" s="45">
        <v>18</v>
      </c>
      <c r="B20" s="45"/>
      <c r="C20" s="45">
        <v>4</v>
      </c>
      <c r="D20" s="45" t="s">
        <v>244</v>
      </c>
      <c r="E20" s="45" t="s">
        <v>246</v>
      </c>
      <c r="F20" s="45">
        <v>1974</v>
      </c>
      <c r="G20" s="45" t="s">
        <v>229</v>
      </c>
      <c r="H20" s="45" t="s">
        <v>157</v>
      </c>
      <c r="I20" s="11"/>
      <c r="J20" s="48">
        <v>9</v>
      </c>
      <c r="K20" s="48">
        <v>16</v>
      </c>
      <c r="L20" s="48">
        <v>60</v>
      </c>
      <c r="M20" s="11"/>
      <c r="N20" s="48">
        <v>10</v>
      </c>
      <c r="O20" s="48">
        <v>15</v>
      </c>
      <c r="P20" s="48">
        <v>48</v>
      </c>
      <c r="Q20" s="11"/>
      <c r="R20" s="48">
        <v>1</v>
      </c>
      <c r="S20" s="48"/>
      <c r="T20" s="48">
        <v>45</v>
      </c>
      <c r="U20" s="11"/>
      <c r="V20" s="11"/>
      <c r="W20" s="47">
        <f t="shared" si="0"/>
        <v>0</v>
      </c>
      <c r="X20" s="47">
        <f t="shared" si="1"/>
        <v>76</v>
      </c>
      <c r="Y20" s="47">
        <f t="shared" si="2"/>
        <v>63</v>
      </c>
      <c r="Z20" s="47">
        <f t="shared" si="3"/>
        <v>46</v>
      </c>
      <c r="AA20" s="47">
        <f t="shared" si="4"/>
        <v>0</v>
      </c>
      <c r="AB20" s="48">
        <f t="shared" si="5"/>
        <v>185</v>
      </c>
    </row>
    <row r="21" spans="1:28" ht="12.75">
      <c r="A21" s="45">
        <v>19</v>
      </c>
      <c r="B21" s="45"/>
      <c r="C21" s="45">
        <v>5</v>
      </c>
      <c r="D21" s="45" t="s">
        <v>261</v>
      </c>
      <c r="E21" s="45" t="s">
        <v>226</v>
      </c>
      <c r="F21" s="45">
        <v>1959</v>
      </c>
      <c r="G21" s="45" t="s">
        <v>229</v>
      </c>
      <c r="H21" s="45" t="s">
        <v>205</v>
      </c>
      <c r="I21" s="10"/>
      <c r="J21" s="49">
        <v>10</v>
      </c>
      <c r="K21" s="49">
        <v>18</v>
      </c>
      <c r="L21" s="49">
        <v>54</v>
      </c>
      <c r="M21" s="12"/>
      <c r="N21" s="49">
        <v>4</v>
      </c>
      <c r="O21" s="49">
        <v>0</v>
      </c>
      <c r="P21" s="49">
        <v>42</v>
      </c>
      <c r="Q21" s="12"/>
      <c r="R21" s="49">
        <v>3</v>
      </c>
      <c r="S21" s="49">
        <v>7</v>
      </c>
      <c r="T21" s="49">
        <v>36</v>
      </c>
      <c r="U21" s="12"/>
      <c r="V21" s="12"/>
      <c r="W21" s="47">
        <f t="shared" si="0"/>
        <v>0</v>
      </c>
      <c r="X21" s="47">
        <f t="shared" si="1"/>
        <v>72</v>
      </c>
      <c r="Y21" s="47">
        <f t="shared" si="2"/>
        <v>46</v>
      </c>
      <c r="Z21" s="47">
        <f t="shared" si="3"/>
        <v>43</v>
      </c>
      <c r="AA21" s="47">
        <f t="shared" si="4"/>
        <v>0</v>
      </c>
      <c r="AB21" s="51">
        <f t="shared" si="5"/>
        <v>161</v>
      </c>
    </row>
    <row r="22" spans="1:28" ht="12.75">
      <c r="A22" s="45">
        <v>20</v>
      </c>
      <c r="B22" s="45">
        <v>11</v>
      </c>
      <c r="C22" s="45"/>
      <c r="D22" s="45" t="s">
        <v>244</v>
      </c>
      <c r="E22" s="45" t="s">
        <v>251</v>
      </c>
      <c r="F22" s="45">
        <v>1992</v>
      </c>
      <c r="G22" s="45" t="s">
        <v>412</v>
      </c>
      <c r="H22" s="45" t="s">
        <v>154</v>
      </c>
      <c r="I22" s="11"/>
      <c r="J22" s="48">
        <v>29</v>
      </c>
      <c r="K22" s="48">
        <v>26</v>
      </c>
      <c r="L22" s="48"/>
      <c r="M22" s="11"/>
      <c r="N22" s="48">
        <v>29</v>
      </c>
      <c r="O22" s="48">
        <v>22</v>
      </c>
      <c r="P22" s="48"/>
      <c r="Q22" s="11"/>
      <c r="R22" s="48">
        <v>11</v>
      </c>
      <c r="S22" s="48">
        <v>20</v>
      </c>
      <c r="T22" s="48"/>
      <c r="U22" s="11"/>
      <c r="V22" s="11"/>
      <c r="W22" s="47">
        <f t="shared" si="0"/>
        <v>0</v>
      </c>
      <c r="X22" s="47">
        <f t="shared" si="1"/>
        <v>55</v>
      </c>
      <c r="Y22" s="47">
        <f t="shared" si="2"/>
        <v>51</v>
      </c>
      <c r="Z22" s="47">
        <f t="shared" si="3"/>
        <v>31</v>
      </c>
      <c r="AA22" s="47">
        <f t="shared" si="4"/>
        <v>0</v>
      </c>
      <c r="AB22" s="48">
        <f t="shared" si="5"/>
        <v>137</v>
      </c>
    </row>
    <row r="23" spans="1:28" ht="12.75">
      <c r="A23" s="45">
        <v>21</v>
      </c>
      <c r="B23" s="45"/>
      <c r="C23" s="45"/>
      <c r="D23" s="45" t="s">
        <v>234</v>
      </c>
      <c r="E23" s="45" t="s">
        <v>235</v>
      </c>
      <c r="F23" s="45">
        <v>1991</v>
      </c>
      <c r="G23" s="45" t="s">
        <v>211</v>
      </c>
      <c r="H23" s="45" t="s">
        <v>157</v>
      </c>
      <c r="I23" s="10"/>
      <c r="J23" s="49">
        <v>45</v>
      </c>
      <c r="K23" s="49">
        <v>0</v>
      </c>
      <c r="L23" s="49"/>
      <c r="M23" s="12"/>
      <c r="N23" s="49">
        <v>50</v>
      </c>
      <c r="O23" s="49">
        <v>0</v>
      </c>
      <c r="P23" s="49"/>
      <c r="Q23" s="12"/>
      <c r="R23" s="49">
        <v>24</v>
      </c>
      <c r="S23" s="49">
        <v>0</v>
      </c>
      <c r="T23" s="49"/>
      <c r="U23" s="12"/>
      <c r="V23" s="12"/>
      <c r="W23" s="47">
        <f t="shared" si="0"/>
        <v>0</v>
      </c>
      <c r="X23" s="47">
        <f t="shared" si="1"/>
        <v>45</v>
      </c>
      <c r="Y23" s="47">
        <f t="shared" si="2"/>
        <v>50</v>
      </c>
      <c r="Z23" s="47">
        <f t="shared" si="3"/>
        <v>24</v>
      </c>
      <c r="AA23" s="47">
        <f t="shared" si="4"/>
        <v>0</v>
      </c>
      <c r="AB23" s="51">
        <f t="shared" si="5"/>
        <v>119</v>
      </c>
    </row>
    <row r="24" spans="1:28" ht="12.75">
      <c r="A24" s="45">
        <v>22</v>
      </c>
      <c r="B24" s="45"/>
      <c r="C24" s="45">
        <v>6</v>
      </c>
      <c r="D24" s="45" t="s">
        <v>230</v>
      </c>
      <c r="E24" s="45" t="s">
        <v>269</v>
      </c>
      <c r="F24" s="45">
        <v>1966</v>
      </c>
      <c r="G24" s="45" t="s">
        <v>229</v>
      </c>
      <c r="H24" s="45" t="s">
        <v>148</v>
      </c>
      <c r="I24" s="11"/>
      <c r="J24" s="48" t="s">
        <v>158</v>
      </c>
      <c r="K24" s="48">
        <v>14</v>
      </c>
      <c r="L24" s="48">
        <v>48</v>
      </c>
      <c r="M24" s="11"/>
      <c r="N24" s="48">
        <v>1</v>
      </c>
      <c r="O24" s="48">
        <v>10</v>
      </c>
      <c r="P24" s="48">
        <v>36</v>
      </c>
      <c r="Q24" s="11"/>
      <c r="R24" s="48">
        <v>0</v>
      </c>
      <c r="S24" s="48">
        <v>5</v>
      </c>
      <c r="T24" s="48">
        <v>0</v>
      </c>
      <c r="U24" s="11"/>
      <c r="V24" s="11"/>
      <c r="W24" s="47">
        <f t="shared" si="0"/>
        <v>0</v>
      </c>
      <c r="X24" s="47">
        <f t="shared" si="1"/>
        <v>62</v>
      </c>
      <c r="Y24" s="47">
        <f t="shared" si="2"/>
        <v>46</v>
      </c>
      <c r="Z24" s="47">
        <f t="shared" si="3"/>
        <v>5</v>
      </c>
      <c r="AA24" s="47">
        <f t="shared" si="4"/>
        <v>0</v>
      </c>
      <c r="AB24" s="48">
        <f t="shared" si="5"/>
        <v>113</v>
      </c>
    </row>
    <row r="25" spans="1:28" ht="12.75">
      <c r="A25" s="45">
        <v>23</v>
      </c>
      <c r="B25" s="45">
        <v>12</v>
      </c>
      <c r="C25" s="45"/>
      <c r="D25" s="45" t="s">
        <v>247</v>
      </c>
      <c r="E25" s="45" t="s">
        <v>248</v>
      </c>
      <c r="F25" s="45">
        <v>1997</v>
      </c>
      <c r="G25" s="45" t="s">
        <v>412</v>
      </c>
      <c r="H25" s="45" t="s">
        <v>148</v>
      </c>
      <c r="I25" s="10"/>
      <c r="J25" s="49">
        <v>20</v>
      </c>
      <c r="K25" s="49">
        <v>22</v>
      </c>
      <c r="L25" s="49"/>
      <c r="M25" s="12"/>
      <c r="N25" s="49">
        <v>24</v>
      </c>
      <c r="O25" s="49">
        <v>0</v>
      </c>
      <c r="P25" s="49"/>
      <c r="Q25" s="12"/>
      <c r="R25" s="49">
        <v>29</v>
      </c>
      <c r="S25" s="49">
        <v>0</v>
      </c>
      <c r="T25" s="49"/>
      <c r="U25" s="12"/>
      <c r="V25" s="12"/>
      <c r="W25" s="47">
        <f t="shared" si="0"/>
        <v>0</v>
      </c>
      <c r="X25" s="47">
        <f t="shared" si="1"/>
        <v>42</v>
      </c>
      <c r="Y25" s="47">
        <f t="shared" si="2"/>
        <v>24</v>
      </c>
      <c r="Z25" s="47">
        <f t="shared" si="3"/>
        <v>29</v>
      </c>
      <c r="AA25" s="47">
        <f t="shared" si="4"/>
        <v>0</v>
      </c>
      <c r="AB25" s="51">
        <f t="shared" si="5"/>
        <v>95</v>
      </c>
    </row>
    <row r="26" spans="1:28" ht="12.75">
      <c r="A26" s="45">
        <v>24</v>
      </c>
      <c r="B26" s="45"/>
      <c r="C26" s="45"/>
      <c r="D26" s="45" t="s">
        <v>215</v>
      </c>
      <c r="E26" s="45" t="s">
        <v>256</v>
      </c>
      <c r="F26" s="45">
        <v>1982</v>
      </c>
      <c r="G26" s="45" t="s">
        <v>211</v>
      </c>
      <c r="H26" s="45" t="s">
        <v>205</v>
      </c>
      <c r="I26" s="11"/>
      <c r="J26" s="48">
        <v>0</v>
      </c>
      <c r="K26" s="48">
        <v>0</v>
      </c>
      <c r="L26" s="48"/>
      <c r="M26" s="11"/>
      <c r="N26" s="48">
        <v>12</v>
      </c>
      <c r="O26" s="48">
        <v>16</v>
      </c>
      <c r="P26" s="48"/>
      <c r="Q26" s="11"/>
      <c r="R26" s="48">
        <v>45</v>
      </c>
      <c r="S26" s="48">
        <v>15</v>
      </c>
      <c r="T26" s="48"/>
      <c r="U26" s="11"/>
      <c r="V26" s="11"/>
      <c r="W26" s="47">
        <f t="shared" si="0"/>
        <v>0</v>
      </c>
      <c r="X26" s="47">
        <f t="shared" si="1"/>
        <v>0</v>
      </c>
      <c r="Y26" s="47">
        <f t="shared" si="2"/>
        <v>28</v>
      </c>
      <c r="Z26" s="47">
        <f t="shared" si="3"/>
        <v>60</v>
      </c>
      <c r="AA26" s="47">
        <f t="shared" si="4"/>
        <v>0</v>
      </c>
      <c r="AB26" s="48">
        <f t="shared" si="5"/>
        <v>88</v>
      </c>
    </row>
    <row r="27" spans="1:28" ht="12.75">
      <c r="A27" s="45">
        <v>25</v>
      </c>
      <c r="B27" s="45"/>
      <c r="C27" s="45">
        <v>7</v>
      </c>
      <c r="D27" s="45" t="s">
        <v>212</v>
      </c>
      <c r="E27" s="45" t="s">
        <v>263</v>
      </c>
      <c r="F27" s="45">
        <v>1969</v>
      </c>
      <c r="G27" s="45" t="s">
        <v>229</v>
      </c>
      <c r="H27" s="45" t="s">
        <v>151</v>
      </c>
      <c r="I27" s="10"/>
      <c r="J27" s="49">
        <v>0</v>
      </c>
      <c r="K27" s="49">
        <v>0</v>
      </c>
      <c r="L27" s="49">
        <v>0</v>
      </c>
      <c r="M27" s="12"/>
      <c r="N27" s="49">
        <v>0</v>
      </c>
      <c r="O27" s="49">
        <v>0</v>
      </c>
      <c r="P27" s="49">
        <v>39</v>
      </c>
      <c r="Q27" s="12"/>
      <c r="R27" s="49">
        <v>0</v>
      </c>
      <c r="S27" s="49">
        <v>0</v>
      </c>
      <c r="T27" s="49">
        <v>39</v>
      </c>
      <c r="U27" s="12"/>
      <c r="V27" s="12"/>
      <c r="W27" s="47">
        <f t="shared" si="0"/>
        <v>0</v>
      </c>
      <c r="X27" s="47">
        <f t="shared" si="1"/>
        <v>0</v>
      </c>
      <c r="Y27" s="47">
        <f t="shared" si="2"/>
        <v>39</v>
      </c>
      <c r="Z27" s="47">
        <f t="shared" si="3"/>
        <v>39</v>
      </c>
      <c r="AA27" s="47">
        <f t="shared" si="4"/>
        <v>0</v>
      </c>
      <c r="AB27" s="51">
        <f t="shared" si="5"/>
        <v>78</v>
      </c>
    </row>
    <row r="28" spans="1:28" ht="12.75">
      <c r="A28" s="45">
        <v>26</v>
      </c>
      <c r="B28" s="45"/>
      <c r="C28" s="45">
        <v>8</v>
      </c>
      <c r="D28" s="45" t="s">
        <v>230</v>
      </c>
      <c r="E28" s="45" t="s">
        <v>282</v>
      </c>
      <c r="F28" s="45">
        <v>1968</v>
      </c>
      <c r="G28" s="45" t="s">
        <v>229</v>
      </c>
      <c r="H28" s="45" t="s">
        <v>157</v>
      </c>
      <c r="I28" s="11"/>
      <c r="J28" s="48">
        <v>0</v>
      </c>
      <c r="K28" s="48">
        <v>10</v>
      </c>
      <c r="L28" s="48"/>
      <c r="M28" s="11"/>
      <c r="N28" s="48"/>
      <c r="O28" s="48">
        <v>11</v>
      </c>
      <c r="P28" s="48">
        <v>45</v>
      </c>
      <c r="Q28" s="11"/>
      <c r="R28" s="48">
        <v>0</v>
      </c>
      <c r="S28" s="48">
        <v>9</v>
      </c>
      <c r="T28" s="48"/>
      <c r="U28" s="11"/>
      <c r="V28" s="11"/>
      <c r="W28" s="47">
        <f t="shared" si="0"/>
        <v>0</v>
      </c>
      <c r="X28" s="47">
        <f t="shared" si="1"/>
        <v>10</v>
      </c>
      <c r="Y28" s="47">
        <f t="shared" si="2"/>
        <v>56</v>
      </c>
      <c r="Z28" s="47">
        <f t="shared" si="3"/>
        <v>9</v>
      </c>
      <c r="AA28" s="47">
        <f t="shared" si="4"/>
        <v>0</v>
      </c>
      <c r="AB28" s="48">
        <f t="shared" si="5"/>
        <v>75</v>
      </c>
    </row>
    <row r="29" spans="1:28" ht="12.75">
      <c r="A29" s="45">
        <v>27</v>
      </c>
      <c r="B29" s="45">
        <v>13</v>
      </c>
      <c r="C29" s="45"/>
      <c r="D29" s="45" t="s">
        <v>259</v>
      </c>
      <c r="E29" s="45" t="s">
        <v>260</v>
      </c>
      <c r="F29" s="45">
        <v>1997</v>
      </c>
      <c r="G29" s="45" t="s">
        <v>412</v>
      </c>
      <c r="H29" s="45" t="s">
        <v>217</v>
      </c>
      <c r="I29" s="10"/>
      <c r="J29" s="49">
        <v>32</v>
      </c>
      <c r="K29" s="49">
        <v>40</v>
      </c>
      <c r="L29" s="49"/>
      <c r="M29" s="12"/>
      <c r="N29" s="49">
        <v>0</v>
      </c>
      <c r="O29" s="49">
        <v>0</v>
      </c>
      <c r="P29" s="49"/>
      <c r="Q29" s="12"/>
      <c r="R29" s="49">
        <v>0</v>
      </c>
      <c r="S29" s="49">
        <v>0</v>
      </c>
      <c r="T29" s="49"/>
      <c r="U29" s="12"/>
      <c r="V29" s="12"/>
      <c r="W29" s="47">
        <f t="shared" si="0"/>
        <v>0</v>
      </c>
      <c r="X29" s="47">
        <f t="shared" si="1"/>
        <v>72</v>
      </c>
      <c r="Y29" s="47">
        <f t="shared" si="2"/>
        <v>0</v>
      </c>
      <c r="Z29" s="47">
        <f t="shared" si="3"/>
        <v>0</v>
      </c>
      <c r="AA29" s="47">
        <f t="shared" si="4"/>
        <v>0</v>
      </c>
      <c r="AB29" s="51">
        <f t="shared" si="5"/>
        <v>72</v>
      </c>
    </row>
    <row r="30" spans="1:28" ht="12.75">
      <c r="A30" s="45">
        <v>28</v>
      </c>
      <c r="B30" s="45">
        <v>14</v>
      </c>
      <c r="C30" s="45"/>
      <c r="D30" s="45" t="s">
        <v>238</v>
      </c>
      <c r="E30" s="45" t="s">
        <v>239</v>
      </c>
      <c r="F30" s="45">
        <v>1994</v>
      </c>
      <c r="G30" s="45" t="s">
        <v>412</v>
      </c>
      <c r="H30" s="45" t="s">
        <v>154</v>
      </c>
      <c r="I30" s="11"/>
      <c r="J30" s="48">
        <v>0</v>
      </c>
      <c r="K30" s="48"/>
      <c r="L30" s="48">
        <v>0</v>
      </c>
      <c r="M30" s="11"/>
      <c r="N30" s="48" t="s">
        <v>158</v>
      </c>
      <c r="O30" s="48">
        <v>24</v>
      </c>
      <c r="P30" s="48">
        <v>0</v>
      </c>
      <c r="Q30" s="11"/>
      <c r="R30" s="48">
        <v>16</v>
      </c>
      <c r="S30" s="48">
        <v>22</v>
      </c>
      <c r="T30" s="48"/>
      <c r="U30" s="11"/>
      <c r="V30" s="11"/>
      <c r="W30" s="47">
        <f t="shared" si="0"/>
        <v>0</v>
      </c>
      <c r="X30" s="47">
        <f t="shared" si="1"/>
        <v>0</v>
      </c>
      <c r="Y30" s="47">
        <f t="shared" si="2"/>
        <v>24</v>
      </c>
      <c r="Z30" s="47">
        <f t="shared" si="3"/>
        <v>38</v>
      </c>
      <c r="AA30" s="47">
        <f t="shared" si="4"/>
        <v>0</v>
      </c>
      <c r="AB30" s="48">
        <f t="shared" si="5"/>
        <v>62</v>
      </c>
    </row>
    <row r="31" spans="1:28" ht="12.75">
      <c r="A31" s="45">
        <v>29</v>
      </c>
      <c r="B31" s="45">
        <v>15</v>
      </c>
      <c r="C31" s="45"/>
      <c r="D31" s="45" t="s">
        <v>257</v>
      </c>
      <c r="E31" s="45" t="s">
        <v>258</v>
      </c>
      <c r="F31" s="45">
        <v>1993</v>
      </c>
      <c r="G31" s="45" t="s">
        <v>412</v>
      </c>
      <c r="H31" s="45" t="s">
        <v>180</v>
      </c>
      <c r="I31" s="10"/>
      <c r="J31" s="49">
        <v>0</v>
      </c>
      <c r="K31" s="49">
        <v>11</v>
      </c>
      <c r="L31" s="49"/>
      <c r="M31" s="12"/>
      <c r="N31" s="49">
        <v>20</v>
      </c>
      <c r="O31" s="49">
        <v>0</v>
      </c>
      <c r="P31" s="49"/>
      <c r="Q31" s="12"/>
      <c r="R31" s="49">
        <v>13</v>
      </c>
      <c r="S31" s="49">
        <v>16</v>
      </c>
      <c r="T31" s="49"/>
      <c r="U31" s="12"/>
      <c r="V31" s="12"/>
      <c r="W31" s="47">
        <f t="shared" si="0"/>
        <v>0</v>
      </c>
      <c r="X31" s="47">
        <f t="shared" si="1"/>
        <v>11</v>
      </c>
      <c r="Y31" s="47">
        <f t="shared" si="2"/>
        <v>20</v>
      </c>
      <c r="Z31" s="47">
        <f t="shared" si="3"/>
        <v>29</v>
      </c>
      <c r="AA31" s="47">
        <f t="shared" si="4"/>
        <v>0</v>
      </c>
      <c r="AB31" s="51">
        <f t="shared" si="5"/>
        <v>60</v>
      </c>
    </row>
    <row r="32" spans="1:28" ht="12.75">
      <c r="A32" s="45">
        <v>30</v>
      </c>
      <c r="B32" s="45"/>
      <c r="C32" s="45">
        <v>9</v>
      </c>
      <c r="D32" s="45" t="s">
        <v>230</v>
      </c>
      <c r="E32" s="45" t="s">
        <v>231</v>
      </c>
      <c r="F32" s="45">
        <v>1975</v>
      </c>
      <c r="G32" s="45" t="s">
        <v>229</v>
      </c>
      <c r="H32" s="45" t="s">
        <v>157</v>
      </c>
      <c r="I32" s="11"/>
      <c r="J32" s="48">
        <v>36</v>
      </c>
      <c r="K32" s="48">
        <v>0</v>
      </c>
      <c r="L32" s="48"/>
      <c r="M32" s="11"/>
      <c r="N32" s="48">
        <v>0</v>
      </c>
      <c r="O32" s="48">
        <v>0</v>
      </c>
      <c r="P32" s="48"/>
      <c r="Q32" s="11"/>
      <c r="R32" s="48">
        <v>14</v>
      </c>
      <c r="S32" s="48">
        <v>0</v>
      </c>
      <c r="T32" s="48"/>
      <c r="U32" s="11"/>
      <c r="V32" s="11"/>
      <c r="W32" s="47">
        <f t="shared" si="0"/>
        <v>0</v>
      </c>
      <c r="X32" s="47">
        <f t="shared" si="1"/>
        <v>36</v>
      </c>
      <c r="Y32" s="47">
        <f t="shared" si="2"/>
        <v>0</v>
      </c>
      <c r="Z32" s="47">
        <f t="shared" si="3"/>
        <v>14</v>
      </c>
      <c r="AA32" s="47">
        <f t="shared" si="4"/>
        <v>0</v>
      </c>
      <c r="AB32" s="48">
        <f t="shared" si="5"/>
        <v>50</v>
      </c>
    </row>
    <row r="33" spans="1:28" ht="12.75">
      <c r="A33" s="45">
        <v>30</v>
      </c>
      <c r="B33" s="45"/>
      <c r="C33" s="45">
        <v>9</v>
      </c>
      <c r="D33" s="45" t="s">
        <v>254</v>
      </c>
      <c r="E33" s="45" t="s">
        <v>210</v>
      </c>
      <c r="F33" s="45">
        <v>1975</v>
      </c>
      <c r="G33" s="45" t="s">
        <v>229</v>
      </c>
      <c r="H33" s="45" t="s">
        <v>157</v>
      </c>
      <c r="I33" s="10"/>
      <c r="J33" s="49">
        <v>0</v>
      </c>
      <c r="K33" s="49">
        <v>13</v>
      </c>
      <c r="L33" s="49"/>
      <c r="M33" s="12"/>
      <c r="N33" s="49">
        <v>3</v>
      </c>
      <c r="O33" s="49">
        <v>13</v>
      </c>
      <c r="P33" s="49"/>
      <c r="Q33" s="12"/>
      <c r="R33" s="49">
        <v>8</v>
      </c>
      <c r="S33" s="49">
        <v>13</v>
      </c>
      <c r="T33" s="49"/>
      <c r="U33" s="12"/>
      <c r="V33" s="12"/>
      <c r="W33" s="47">
        <f t="shared" si="0"/>
        <v>0</v>
      </c>
      <c r="X33" s="47">
        <f t="shared" si="1"/>
        <v>13</v>
      </c>
      <c r="Y33" s="47">
        <f t="shared" si="2"/>
        <v>16</v>
      </c>
      <c r="Z33" s="47">
        <f t="shared" si="3"/>
        <v>21</v>
      </c>
      <c r="AA33" s="47">
        <f t="shared" si="4"/>
        <v>0</v>
      </c>
      <c r="AB33" s="51">
        <f t="shared" si="5"/>
        <v>50</v>
      </c>
    </row>
    <row r="34" spans="1:28" ht="12.75">
      <c r="A34" s="45">
        <v>32</v>
      </c>
      <c r="B34" s="45"/>
      <c r="C34" s="45">
        <v>11</v>
      </c>
      <c r="D34" s="45" t="s">
        <v>249</v>
      </c>
      <c r="E34" s="45" t="s">
        <v>250</v>
      </c>
      <c r="F34" s="45">
        <v>1967</v>
      </c>
      <c r="G34" s="45" t="s">
        <v>229</v>
      </c>
      <c r="H34" s="45" t="s">
        <v>157</v>
      </c>
      <c r="I34" s="11"/>
      <c r="J34" s="48">
        <v>16</v>
      </c>
      <c r="K34" s="48">
        <v>0</v>
      </c>
      <c r="L34" s="48"/>
      <c r="M34" s="11"/>
      <c r="N34" s="48">
        <v>16</v>
      </c>
      <c r="O34" s="48">
        <v>0</v>
      </c>
      <c r="P34" s="48"/>
      <c r="Q34" s="11"/>
      <c r="R34" s="48">
        <v>15</v>
      </c>
      <c r="S34" s="48">
        <v>0</v>
      </c>
      <c r="T34" s="48"/>
      <c r="U34" s="11"/>
      <c r="V34" s="11"/>
      <c r="W34" s="47">
        <f t="shared" si="0"/>
        <v>0</v>
      </c>
      <c r="X34" s="47">
        <f t="shared" si="1"/>
        <v>16</v>
      </c>
      <c r="Y34" s="47">
        <f t="shared" si="2"/>
        <v>16</v>
      </c>
      <c r="Z34" s="47">
        <f t="shared" si="3"/>
        <v>15</v>
      </c>
      <c r="AA34" s="47">
        <f t="shared" si="4"/>
        <v>0</v>
      </c>
      <c r="AB34" s="48">
        <f t="shared" si="5"/>
        <v>47</v>
      </c>
    </row>
    <row r="35" spans="1:28" ht="12.75">
      <c r="A35" s="45">
        <v>32</v>
      </c>
      <c r="B35" s="45"/>
      <c r="C35" s="45"/>
      <c r="D35" s="45" t="s">
        <v>209</v>
      </c>
      <c r="E35" s="45" t="s">
        <v>268</v>
      </c>
      <c r="F35" s="45">
        <v>1991</v>
      </c>
      <c r="G35" s="45" t="s">
        <v>211</v>
      </c>
      <c r="H35" s="45" t="s">
        <v>157</v>
      </c>
      <c r="I35" s="10"/>
      <c r="J35" s="49">
        <v>0</v>
      </c>
      <c r="K35" s="49">
        <v>15</v>
      </c>
      <c r="L35" s="49"/>
      <c r="M35" s="12"/>
      <c r="N35" s="49">
        <v>0</v>
      </c>
      <c r="O35" s="49">
        <v>14</v>
      </c>
      <c r="P35" s="49"/>
      <c r="Q35" s="12"/>
      <c r="R35" s="49">
        <v>0</v>
      </c>
      <c r="S35" s="49">
        <v>11</v>
      </c>
      <c r="T35" s="49"/>
      <c r="U35" s="12"/>
      <c r="V35" s="12"/>
      <c r="W35" s="47">
        <f t="shared" si="0"/>
        <v>0</v>
      </c>
      <c r="X35" s="47">
        <f t="shared" si="1"/>
        <v>15</v>
      </c>
      <c r="Y35" s="47">
        <f t="shared" si="2"/>
        <v>14</v>
      </c>
      <c r="Z35" s="47">
        <f t="shared" si="3"/>
        <v>11</v>
      </c>
      <c r="AA35" s="47">
        <f t="shared" si="4"/>
        <v>0</v>
      </c>
      <c r="AB35" s="51">
        <f t="shared" si="5"/>
        <v>40</v>
      </c>
    </row>
    <row r="36" spans="1:28" ht="12.75">
      <c r="A36" s="45">
        <v>34</v>
      </c>
      <c r="B36" s="45"/>
      <c r="C36" s="45">
        <v>12</v>
      </c>
      <c r="D36" s="45" t="s">
        <v>266</v>
      </c>
      <c r="E36" s="45" t="s">
        <v>267</v>
      </c>
      <c r="F36" s="45">
        <v>1973</v>
      </c>
      <c r="G36" s="45" t="s">
        <v>229</v>
      </c>
      <c r="H36" s="45" t="s">
        <v>203</v>
      </c>
      <c r="I36" s="11"/>
      <c r="J36" s="48">
        <v>12</v>
      </c>
      <c r="K36" s="48">
        <v>20</v>
      </c>
      <c r="L36" s="48"/>
      <c r="M36" s="11"/>
      <c r="N36" s="48">
        <v>0</v>
      </c>
      <c r="O36" s="48">
        <v>0</v>
      </c>
      <c r="P36" s="48"/>
      <c r="Q36" s="11"/>
      <c r="R36" s="48">
        <v>0</v>
      </c>
      <c r="S36" s="48">
        <v>0</v>
      </c>
      <c r="T36" s="48"/>
      <c r="U36" s="11"/>
      <c r="V36" s="11"/>
      <c r="W36" s="47">
        <f t="shared" si="0"/>
        <v>0</v>
      </c>
      <c r="X36" s="47">
        <f t="shared" si="1"/>
        <v>32</v>
      </c>
      <c r="Y36" s="47">
        <f t="shared" si="2"/>
        <v>0</v>
      </c>
      <c r="Z36" s="47">
        <f t="shared" si="3"/>
        <v>0</v>
      </c>
      <c r="AA36" s="47">
        <f t="shared" si="4"/>
        <v>0</v>
      </c>
      <c r="AB36" s="48">
        <f t="shared" si="5"/>
        <v>32</v>
      </c>
    </row>
    <row r="37" spans="1:28" ht="12.75">
      <c r="A37" s="45">
        <v>35</v>
      </c>
      <c r="B37" s="45"/>
      <c r="C37" s="45">
        <v>13</v>
      </c>
      <c r="D37" s="45" t="s">
        <v>272</v>
      </c>
      <c r="E37" s="45" t="s">
        <v>273</v>
      </c>
      <c r="F37" s="45">
        <v>1971</v>
      </c>
      <c r="G37" s="45" t="s">
        <v>229</v>
      </c>
      <c r="H37" s="45" t="s">
        <v>217</v>
      </c>
      <c r="I37" s="10"/>
      <c r="J37" s="49">
        <v>13</v>
      </c>
      <c r="K37" s="49">
        <v>0</v>
      </c>
      <c r="L37" s="49"/>
      <c r="M37" s="12"/>
      <c r="N37" s="49">
        <v>0</v>
      </c>
      <c r="O37" s="49">
        <v>8</v>
      </c>
      <c r="P37" s="49"/>
      <c r="Q37" s="12"/>
      <c r="R37" s="49">
        <v>1</v>
      </c>
      <c r="S37" s="49">
        <v>10</v>
      </c>
      <c r="T37" s="49"/>
      <c r="U37" s="12"/>
      <c r="V37" s="12"/>
      <c r="W37" s="47">
        <f t="shared" si="0"/>
        <v>0</v>
      </c>
      <c r="X37" s="47">
        <f t="shared" si="1"/>
        <v>13</v>
      </c>
      <c r="Y37" s="47">
        <f t="shared" si="2"/>
        <v>8</v>
      </c>
      <c r="Z37" s="47">
        <f t="shared" si="3"/>
        <v>11</v>
      </c>
      <c r="AA37" s="47">
        <f t="shared" si="4"/>
        <v>0</v>
      </c>
      <c r="AB37" s="51">
        <f t="shared" si="5"/>
        <v>32</v>
      </c>
    </row>
    <row r="38" spans="1:28" ht="12.75">
      <c r="A38" s="45">
        <v>35</v>
      </c>
      <c r="B38" s="45">
        <v>16</v>
      </c>
      <c r="C38" s="45"/>
      <c r="D38" s="45" t="s">
        <v>274</v>
      </c>
      <c r="E38" s="45" t="s">
        <v>275</v>
      </c>
      <c r="F38" s="45">
        <v>1995</v>
      </c>
      <c r="G38" s="45" t="s">
        <v>412</v>
      </c>
      <c r="H38" s="45" t="s">
        <v>166</v>
      </c>
      <c r="I38" s="11"/>
      <c r="J38" s="48">
        <v>8</v>
      </c>
      <c r="K38" s="48">
        <v>0</v>
      </c>
      <c r="L38" s="48"/>
      <c r="M38" s="11"/>
      <c r="N38" s="48">
        <v>6</v>
      </c>
      <c r="O38" s="48">
        <v>12</v>
      </c>
      <c r="P38" s="48"/>
      <c r="Q38" s="11"/>
      <c r="R38" s="48">
        <v>2</v>
      </c>
      <c r="S38" s="48">
        <v>4</v>
      </c>
      <c r="T38" s="48"/>
      <c r="U38" s="11"/>
      <c r="V38" s="11"/>
      <c r="W38" s="47">
        <f t="shared" si="0"/>
        <v>0</v>
      </c>
      <c r="X38" s="47">
        <f t="shared" si="1"/>
        <v>8</v>
      </c>
      <c r="Y38" s="47">
        <f t="shared" si="2"/>
        <v>18</v>
      </c>
      <c r="Z38" s="47">
        <f t="shared" si="3"/>
        <v>6</v>
      </c>
      <c r="AA38" s="47">
        <f t="shared" si="4"/>
        <v>0</v>
      </c>
      <c r="AB38" s="48">
        <f t="shared" si="5"/>
        <v>32</v>
      </c>
    </row>
    <row r="39" spans="1:28" ht="12.75">
      <c r="A39" s="45">
        <v>37</v>
      </c>
      <c r="B39" s="45"/>
      <c r="C39" s="45">
        <v>14</v>
      </c>
      <c r="D39" s="45" t="s">
        <v>212</v>
      </c>
      <c r="E39" s="45" t="s">
        <v>231</v>
      </c>
      <c r="F39" s="45">
        <v>1970</v>
      </c>
      <c r="G39" s="45" t="s">
        <v>229</v>
      </c>
      <c r="H39" s="45" t="s">
        <v>157</v>
      </c>
      <c r="I39" s="10"/>
      <c r="J39" s="49">
        <v>0</v>
      </c>
      <c r="K39" s="49">
        <v>0</v>
      </c>
      <c r="L39" s="49"/>
      <c r="M39" s="12"/>
      <c r="N39" s="49">
        <v>16</v>
      </c>
      <c r="O39" s="49">
        <v>0</v>
      </c>
      <c r="P39" s="49"/>
      <c r="Q39" s="12"/>
      <c r="R39" s="49">
        <v>10</v>
      </c>
      <c r="S39" s="49">
        <v>0</v>
      </c>
      <c r="T39" s="49"/>
      <c r="U39" s="12"/>
      <c r="V39" s="12"/>
      <c r="W39" s="47">
        <f t="shared" si="0"/>
        <v>0</v>
      </c>
      <c r="X39" s="47">
        <f t="shared" si="1"/>
        <v>0</v>
      </c>
      <c r="Y39" s="47">
        <f t="shared" si="2"/>
        <v>16</v>
      </c>
      <c r="Z39" s="47">
        <f t="shared" si="3"/>
        <v>10</v>
      </c>
      <c r="AA39" s="47">
        <f t="shared" si="4"/>
        <v>0</v>
      </c>
      <c r="AB39" s="51">
        <f t="shared" si="5"/>
        <v>26</v>
      </c>
    </row>
    <row r="40" spans="1:28" ht="12.75">
      <c r="A40" s="45">
        <v>38</v>
      </c>
      <c r="B40" s="45">
        <v>17</v>
      </c>
      <c r="C40" s="45"/>
      <c r="D40" s="45" t="s">
        <v>244</v>
      </c>
      <c r="E40" s="45" t="s">
        <v>245</v>
      </c>
      <c r="F40" s="45">
        <v>1994</v>
      </c>
      <c r="G40" s="45" t="s">
        <v>412</v>
      </c>
      <c r="H40" s="45" t="s">
        <v>166</v>
      </c>
      <c r="I40" s="11"/>
      <c r="J40" s="48">
        <v>11</v>
      </c>
      <c r="K40" s="48">
        <v>0</v>
      </c>
      <c r="L40" s="48"/>
      <c r="M40" s="11"/>
      <c r="N40" s="48">
        <v>8</v>
      </c>
      <c r="O40" s="48">
        <v>0</v>
      </c>
      <c r="P40" s="48"/>
      <c r="Q40" s="11"/>
      <c r="R40" s="48">
        <v>4</v>
      </c>
      <c r="S40" s="48">
        <v>0</v>
      </c>
      <c r="T40" s="48"/>
      <c r="U40" s="11"/>
      <c r="V40" s="11"/>
      <c r="W40" s="47">
        <f t="shared" si="0"/>
        <v>0</v>
      </c>
      <c r="X40" s="47">
        <f t="shared" si="1"/>
        <v>11</v>
      </c>
      <c r="Y40" s="47">
        <f t="shared" si="2"/>
        <v>8</v>
      </c>
      <c r="Z40" s="47">
        <f t="shared" si="3"/>
        <v>4</v>
      </c>
      <c r="AA40" s="47">
        <f t="shared" si="4"/>
        <v>0</v>
      </c>
      <c r="AB40" s="48">
        <f t="shared" si="5"/>
        <v>23</v>
      </c>
    </row>
    <row r="41" spans="1:28" ht="12.75">
      <c r="A41" s="45">
        <v>39</v>
      </c>
      <c r="B41" s="45">
        <v>18</v>
      </c>
      <c r="C41" s="45"/>
      <c r="D41" s="45" t="s">
        <v>270</v>
      </c>
      <c r="E41" s="45" t="s">
        <v>271</v>
      </c>
      <c r="F41" s="45">
        <v>1993</v>
      </c>
      <c r="G41" s="45" t="s">
        <v>412</v>
      </c>
      <c r="H41" s="45" t="s">
        <v>180</v>
      </c>
      <c r="I41" s="10"/>
      <c r="J41" s="49">
        <v>0</v>
      </c>
      <c r="K41" s="49">
        <v>0</v>
      </c>
      <c r="L41" s="49"/>
      <c r="M41" s="12">
        <v>0</v>
      </c>
      <c r="N41" s="49">
        <v>14</v>
      </c>
      <c r="O41" s="49">
        <v>0</v>
      </c>
      <c r="P41" s="49"/>
      <c r="Q41" s="12">
        <v>0</v>
      </c>
      <c r="R41" s="49">
        <v>7</v>
      </c>
      <c r="S41" s="49">
        <v>0</v>
      </c>
      <c r="T41" s="49"/>
      <c r="U41" s="12"/>
      <c r="V41" s="12"/>
      <c r="W41" s="47">
        <f t="shared" si="0"/>
        <v>0</v>
      </c>
      <c r="X41" s="47">
        <f t="shared" si="1"/>
        <v>0</v>
      </c>
      <c r="Y41" s="47">
        <f t="shared" si="2"/>
        <v>14</v>
      </c>
      <c r="Z41" s="47">
        <f t="shared" si="3"/>
        <v>7</v>
      </c>
      <c r="AA41" s="47">
        <f t="shared" si="4"/>
        <v>0</v>
      </c>
      <c r="AB41" s="51">
        <f t="shared" si="5"/>
        <v>21</v>
      </c>
    </row>
    <row r="42" spans="1:28" ht="12.75">
      <c r="A42" s="45">
        <v>40</v>
      </c>
      <c r="B42" s="45">
        <v>19</v>
      </c>
      <c r="C42" s="45"/>
      <c r="D42" s="45" t="s">
        <v>276</v>
      </c>
      <c r="E42" s="45" t="s">
        <v>277</v>
      </c>
      <c r="F42" s="45">
        <v>1994</v>
      </c>
      <c r="G42" s="45" t="s">
        <v>412</v>
      </c>
      <c r="H42" s="45" t="s">
        <v>166</v>
      </c>
      <c r="I42" s="11"/>
      <c r="J42" s="48">
        <v>0</v>
      </c>
      <c r="K42" s="48">
        <v>0</v>
      </c>
      <c r="L42" s="48"/>
      <c r="M42" s="11"/>
      <c r="N42" s="48">
        <v>5</v>
      </c>
      <c r="O42" s="48">
        <v>9</v>
      </c>
      <c r="P42" s="48"/>
      <c r="Q42" s="11"/>
      <c r="R42" s="48">
        <v>5</v>
      </c>
      <c r="S42" s="48">
        <v>0</v>
      </c>
      <c r="T42" s="48"/>
      <c r="U42" s="11"/>
      <c r="V42" s="11"/>
      <c r="W42" s="47">
        <f t="shared" si="0"/>
        <v>0</v>
      </c>
      <c r="X42" s="47">
        <f t="shared" si="1"/>
        <v>0</v>
      </c>
      <c r="Y42" s="47">
        <f t="shared" si="2"/>
        <v>14</v>
      </c>
      <c r="Z42" s="47">
        <f t="shared" si="3"/>
        <v>5</v>
      </c>
      <c r="AA42" s="47">
        <f t="shared" si="4"/>
        <v>0</v>
      </c>
      <c r="AB42" s="48">
        <f t="shared" si="5"/>
        <v>19</v>
      </c>
    </row>
    <row r="43" spans="1:28" ht="12.75">
      <c r="A43" s="45">
        <v>40</v>
      </c>
      <c r="B43" s="45"/>
      <c r="C43" s="45"/>
      <c r="D43" s="45" t="s">
        <v>395</v>
      </c>
      <c r="E43" s="45" t="s">
        <v>396</v>
      </c>
      <c r="F43" s="45">
        <v>1987</v>
      </c>
      <c r="G43" s="45" t="s">
        <v>211</v>
      </c>
      <c r="H43" s="45" t="s">
        <v>157</v>
      </c>
      <c r="I43" s="10"/>
      <c r="J43" s="49">
        <v>0</v>
      </c>
      <c r="K43" s="49">
        <v>0</v>
      </c>
      <c r="L43" s="49"/>
      <c r="M43" s="12"/>
      <c r="N43" s="49">
        <v>0</v>
      </c>
      <c r="O43" s="49">
        <v>7</v>
      </c>
      <c r="P43" s="49"/>
      <c r="Q43" s="12"/>
      <c r="R43" s="49">
        <v>0</v>
      </c>
      <c r="S43" s="49">
        <v>12</v>
      </c>
      <c r="T43" s="49"/>
      <c r="U43" s="12"/>
      <c r="V43" s="12"/>
      <c r="W43" s="47">
        <f t="shared" si="0"/>
        <v>0</v>
      </c>
      <c r="X43" s="47">
        <f t="shared" si="1"/>
        <v>0</v>
      </c>
      <c r="Y43" s="47">
        <f t="shared" si="2"/>
        <v>7</v>
      </c>
      <c r="Z43" s="47">
        <f t="shared" si="3"/>
        <v>12</v>
      </c>
      <c r="AA43" s="47">
        <f t="shared" si="4"/>
        <v>0</v>
      </c>
      <c r="AB43" s="51">
        <f t="shared" si="5"/>
        <v>19</v>
      </c>
    </row>
    <row r="44" spans="1:28" ht="12.75">
      <c r="A44" s="45">
        <v>42</v>
      </c>
      <c r="B44" s="45">
        <v>20</v>
      </c>
      <c r="C44" s="45"/>
      <c r="D44" s="45" t="s">
        <v>281</v>
      </c>
      <c r="E44" s="45" t="s">
        <v>267</v>
      </c>
      <c r="F44" s="45">
        <v>1994</v>
      </c>
      <c r="G44" s="45" t="s">
        <v>412</v>
      </c>
      <c r="H44" s="45" t="s">
        <v>205</v>
      </c>
      <c r="I44" s="11"/>
      <c r="J44" s="48">
        <v>0</v>
      </c>
      <c r="K44" s="48">
        <v>0</v>
      </c>
      <c r="L44" s="48"/>
      <c r="M44" s="11"/>
      <c r="N44" s="48">
        <v>2</v>
      </c>
      <c r="O44" s="48">
        <v>0</v>
      </c>
      <c r="P44" s="48"/>
      <c r="Q44" s="11"/>
      <c r="R44" s="48">
        <v>1</v>
      </c>
      <c r="S44" s="48">
        <v>6</v>
      </c>
      <c r="T44" s="48"/>
      <c r="U44" s="11"/>
      <c r="V44" s="11"/>
      <c r="W44" s="47">
        <f t="shared" si="0"/>
        <v>0</v>
      </c>
      <c r="X44" s="47">
        <f t="shared" si="1"/>
        <v>0</v>
      </c>
      <c r="Y44" s="47">
        <f t="shared" si="2"/>
        <v>2</v>
      </c>
      <c r="Z44" s="47">
        <f t="shared" si="3"/>
        <v>7</v>
      </c>
      <c r="AA44" s="47">
        <f t="shared" si="4"/>
        <v>0</v>
      </c>
      <c r="AB44" s="48">
        <f t="shared" si="5"/>
        <v>9</v>
      </c>
    </row>
    <row r="45" spans="1:28" ht="12.75">
      <c r="A45" s="45">
        <v>43</v>
      </c>
      <c r="B45" s="45">
        <v>21</v>
      </c>
      <c r="C45" s="45"/>
      <c r="D45" s="45" t="s">
        <v>264</v>
      </c>
      <c r="E45" s="45" t="s">
        <v>265</v>
      </c>
      <c r="F45" s="45">
        <v>1994</v>
      </c>
      <c r="G45" s="45" t="s">
        <v>412</v>
      </c>
      <c r="H45" s="45" t="s">
        <v>166</v>
      </c>
      <c r="I45" s="10"/>
      <c r="J45" s="49">
        <v>7</v>
      </c>
      <c r="K45" s="49">
        <v>0</v>
      </c>
      <c r="L45" s="49"/>
      <c r="M45" s="12"/>
      <c r="N45" s="49">
        <v>0</v>
      </c>
      <c r="O45" s="49">
        <v>0</v>
      </c>
      <c r="P45" s="49"/>
      <c r="Q45" s="12"/>
      <c r="R45" s="49">
        <v>1</v>
      </c>
      <c r="S45" s="49">
        <v>0</v>
      </c>
      <c r="T45" s="49"/>
      <c r="U45" s="12"/>
      <c r="V45" s="12"/>
      <c r="W45" s="47">
        <f t="shared" si="0"/>
        <v>0</v>
      </c>
      <c r="X45" s="47">
        <f t="shared" si="1"/>
        <v>7</v>
      </c>
      <c r="Y45" s="47">
        <f t="shared" si="2"/>
        <v>0</v>
      </c>
      <c r="Z45" s="47">
        <f t="shared" si="3"/>
        <v>1</v>
      </c>
      <c r="AA45" s="47">
        <f t="shared" si="4"/>
        <v>0</v>
      </c>
      <c r="AB45" s="51">
        <f t="shared" si="5"/>
        <v>8</v>
      </c>
    </row>
    <row r="46" spans="1:28" ht="12.75">
      <c r="A46" s="45">
        <v>43</v>
      </c>
      <c r="B46" s="45"/>
      <c r="C46" s="45">
        <v>15</v>
      </c>
      <c r="D46" s="45" t="s">
        <v>272</v>
      </c>
      <c r="E46" s="45" t="s">
        <v>280</v>
      </c>
      <c r="F46" s="45">
        <v>1975</v>
      </c>
      <c r="G46" s="45" t="s">
        <v>229</v>
      </c>
      <c r="H46" s="45" t="s">
        <v>151</v>
      </c>
      <c r="I46" s="11"/>
      <c r="J46" s="48">
        <v>0</v>
      </c>
      <c r="K46" s="48">
        <v>0</v>
      </c>
      <c r="L46" s="48"/>
      <c r="M46" s="11"/>
      <c r="N46" s="48">
        <v>7</v>
      </c>
      <c r="O46" s="48">
        <v>0</v>
      </c>
      <c r="P46" s="48"/>
      <c r="Q46" s="11"/>
      <c r="R46" s="48">
        <v>1</v>
      </c>
      <c r="S46" s="48">
        <v>0</v>
      </c>
      <c r="T46" s="48"/>
      <c r="U46" s="11"/>
      <c r="V46" s="11"/>
      <c r="W46" s="47">
        <f t="shared" si="0"/>
        <v>0</v>
      </c>
      <c r="X46" s="47">
        <f t="shared" si="1"/>
        <v>0</v>
      </c>
      <c r="Y46" s="47">
        <f t="shared" si="2"/>
        <v>7</v>
      </c>
      <c r="Z46" s="47">
        <f t="shared" si="3"/>
        <v>1</v>
      </c>
      <c r="AA46" s="47">
        <f t="shared" si="4"/>
        <v>0</v>
      </c>
      <c r="AB46" s="48">
        <f t="shared" si="5"/>
        <v>8</v>
      </c>
    </row>
    <row r="47" spans="1:28" ht="12.75">
      <c r="A47" s="45">
        <v>44</v>
      </c>
      <c r="B47" s="45"/>
      <c r="C47" s="45">
        <v>16</v>
      </c>
      <c r="D47" s="45" t="s">
        <v>227</v>
      </c>
      <c r="E47" s="45" t="s">
        <v>278</v>
      </c>
      <c r="F47" s="45">
        <v>1962</v>
      </c>
      <c r="G47" s="45" t="s">
        <v>229</v>
      </c>
      <c r="H47" s="45" t="s">
        <v>279</v>
      </c>
      <c r="I47" s="10"/>
      <c r="J47" s="49">
        <v>6</v>
      </c>
      <c r="K47" s="49">
        <v>0</v>
      </c>
      <c r="L47" s="49"/>
      <c r="M47" s="12"/>
      <c r="N47" s="49">
        <v>0</v>
      </c>
      <c r="O47" s="49">
        <v>0</v>
      </c>
      <c r="P47" s="49"/>
      <c r="Q47" s="12"/>
      <c r="R47" s="49">
        <v>0</v>
      </c>
      <c r="S47" s="49">
        <v>0</v>
      </c>
      <c r="T47" s="49"/>
      <c r="U47" s="12"/>
      <c r="V47" s="12"/>
      <c r="W47" s="47">
        <f t="shared" si="0"/>
        <v>0</v>
      </c>
      <c r="X47" s="47">
        <f t="shared" si="1"/>
        <v>6</v>
      </c>
      <c r="Y47" s="47">
        <f t="shared" si="2"/>
        <v>0</v>
      </c>
      <c r="Z47" s="47">
        <f t="shared" si="3"/>
        <v>0</v>
      </c>
      <c r="AA47" s="47">
        <f t="shared" si="4"/>
        <v>0</v>
      </c>
      <c r="AB47" s="51">
        <f t="shared" si="5"/>
        <v>6</v>
      </c>
    </row>
    <row r="48" spans="1:28" ht="12.75">
      <c r="A48" s="45">
        <v>46</v>
      </c>
      <c r="B48" s="45">
        <v>22</v>
      </c>
      <c r="C48" s="45"/>
      <c r="D48" s="45" t="s">
        <v>252</v>
      </c>
      <c r="E48" s="45" t="s">
        <v>253</v>
      </c>
      <c r="F48" s="45">
        <v>1995</v>
      </c>
      <c r="G48" s="45" t="s">
        <v>412</v>
      </c>
      <c r="H48" s="45" t="s">
        <v>180</v>
      </c>
      <c r="I48" s="11"/>
      <c r="J48" s="48">
        <v>5</v>
      </c>
      <c r="K48" s="48">
        <v>0</v>
      </c>
      <c r="L48" s="48"/>
      <c r="M48" s="11"/>
      <c r="N48" s="48">
        <v>0</v>
      </c>
      <c r="O48" s="48">
        <v>0</v>
      </c>
      <c r="P48" s="48"/>
      <c r="Q48" s="11"/>
      <c r="R48" s="48">
        <v>0</v>
      </c>
      <c r="S48" s="48">
        <v>0</v>
      </c>
      <c r="T48" s="48"/>
      <c r="U48" s="11"/>
      <c r="V48" s="11"/>
      <c r="W48" s="47">
        <f t="shared" si="0"/>
        <v>0</v>
      </c>
      <c r="X48" s="47">
        <f t="shared" si="1"/>
        <v>5</v>
      </c>
      <c r="Y48" s="47">
        <f t="shared" si="2"/>
        <v>0</v>
      </c>
      <c r="Z48" s="47">
        <f t="shared" si="3"/>
        <v>0</v>
      </c>
      <c r="AA48" s="47">
        <f t="shared" si="4"/>
        <v>0</v>
      </c>
      <c r="AB48" s="48">
        <f t="shared" si="5"/>
        <v>5</v>
      </c>
    </row>
  </sheetData>
  <sheetProtection/>
  <printOptions/>
  <pageMargins left="0.75" right="0.75" top="1" bottom="1" header="0.5" footer="0.5"/>
  <pageSetup orientation="landscape" paperSize="9" scale="89" r:id="rId1"/>
  <headerFooter alignWithMargins="0">
    <oddFooter>&amp;C&amp;P/2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5.421875" style="0" customWidth="1"/>
    <col min="2" max="2" width="19.7109375" style="0" bestFit="1" customWidth="1"/>
    <col min="3" max="4" width="4.28125" style="0" customWidth="1"/>
    <col min="5" max="5" width="4.140625" style="0" customWidth="1"/>
    <col min="6" max="7" width="4.28125" style="0" customWidth="1"/>
    <col min="8" max="8" width="4.140625" style="0" customWidth="1"/>
    <col min="9" max="10" width="4.28125" style="0" customWidth="1"/>
    <col min="11" max="11" width="4.140625" style="0" customWidth="1"/>
    <col min="12" max="13" width="4.28125" style="0" customWidth="1"/>
    <col min="14" max="14" width="4.140625" style="0" customWidth="1"/>
    <col min="15" max="16" width="4.28125" style="0" customWidth="1"/>
    <col min="17" max="17" width="4.140625" style="0" customWidth="1"/>
    <col min="18" max="19" width="5.57421875" style="0" customWidth="1"/>
    <col min="20" max="20" width="5.421875" style="0" customWidth="1"/>
    <col min="21" max="22" width="5.57421875" style="0" customWidth="1"/>
    <col min="23" max="23" width="5.421875" style="0" customWidth="1"/>
    <col min="24" max="24" width="5.57421875" style="0" customWidth="1"/>
  </cols>
  <sheetData>
    <row r="1" ht="16.5" thickBot="1">
      <c r="A1" s="94" t="s">
        <v>450</v>
      </c>
    </row>
    <row r="2" spans="1:23" ht="13.5" thickBot="1">
      <c r="A2" s="90" t="s">
        <v>0</v>
      </c>
      <c r="B2" s="79" t="s">
        <v>43</v>
      </c>
      <c r="C2" s="80" t="s">
        <v>5</v>
      </c>
      <c r="D2" s="80" t="s">
        <v>6</v>
      </c>
      <c r="E2" s="80" t="s">
        <v>7</v>
      </c>
      <c r="F2" s="81" t="s">
        <v>5</v>
      </c>
      <c r="G2" s="81" t="s">
        <v>6</v>
      </c>
      <c r="H2" s="81" t="s">
        <v>7</v>
      </c>
      <c r="I2" s="80" t="s">
        <v>8</v>
      </c>
      <c r="J2" s="80" t="s">
        <v>9</v>
      </c>
      <c r="K2" s="80" t="s">
        <v>10</v>
      </c>
      <c r="L2" s="81" t="s">
        <v>8</v>
      </c>
      <c r="M2" s="81" t="s">
        <v>9</v>
      </c>
      <c r="N2" s="81" t="s">
        <v>10</v>
      </c>
      <c r="O2" s="82" t="s">
        <v>408</v>
      </c>
      <c r="P2" s="82" t="s">
        <v>409</v>
      </c>
      <c r="Q2" s="82" t="s">
        <v>410</v>
      </c>
      <c r="R2" s="80" t="s">
        <v>373</v>
      </c>
      <c r="S2" s="80" t="s">
        <v>374</v>
      </c>
      <c r="T2" s="80" t="s">
        <v>375</v>
      </c>
      <c r="U2" s="81" t="s">
        <v>373</v>
      </c>
      <c r="V2" s="81" t="s">
        <v>374</v>
      </c>
      <c r="W2" s="83" t="s">
        <v>375</v>
      </c>
    </row>
    <row r="3" spans="1:23" ht="12.75">
      <c r="A3" s="59">
        <v>1</v>
      </c>
      <c r="B3" s="60" t="s">
        <v>31</v>
      </c>
      <c r="C3" s="61">
        <v>100</v>
      </c>
      <c r="D3" s="61">
        <v>100</v>
      </c>
      <c r="E3" s="61">
        <v>100</v>
      </c>
      <c r="F3" s="62">
        <v>80</v>
      </c>
      <c r="G3" s="62">
        <v>60</v>
      </c>
      <c r="H3" s="62">
        <v>100</v>
      </c>
      <c r="I3" s="61">
        <v>100</v>
      </c>
      <c r="J3" s="61">
        <v>100</v>
      </c>
      <c r="K3" s="61">
        <v>80</v>
      </c>
      <c r="L3" s="62">
        <v>100</v>
      </c>
      <c r="M3" s="62">
        <v>100</v>
      </c>
      <c r="N3" s="62">
        <v>100</v>
      </c>
      <c r="O3" s="63">
        <v>200</v>
      </c>
      <c r="P3" s="63">
        <v>200</v>
      </c>
      <c r="Q3" s="63">
        <v>200</v>
      </c>
      <c r="R3" s="64">
        <v>200</v>
      </c>
      <c r="S3" s="64">
        <v>200</v>
      </c>
      <c r="T3" s="64">
        <v>200</v>
      </c>
      <c r="U3" s="49">
        <v>150</v>
      </c>
      <c r="V3" s="49">
        <v>0</v>
      </c>
      <c r="W3" s="84">
        <v>135</v>
      </c>
    </row>
    <row r="4" spans="1:23" ht="12.75">
      <c r="A4" s="66"/>
      <c r="B4" s="54">
        <f>SUM(C3:E8)+SUM(I3:K8)+SUM(O3:T8)</f>
        <v>8195</v>
      </c>
      <c r="C4" s="8">
        <v>100</v>
      </c>
      <c r="D4" s="8">
        <v>80</v>
      </c>
      <c r="E4" s="8">
        <v>80</v>
      </c>
      <c r="F4" s="52">
        <v>50</v>
      </c>
      <c r="G4" s="52">
        <v>36</v>
      </c>
      <c r="H4" s="52">
        <v>50</v>
      </c>
      <c r="I4" s="8">
        <v>100</v>
      </c>
      <c r="J4" s="8">
        <v>100</v>
      </c>
      <c r="K4" s="8">
        <v>80</v>
      </c>
      <c r="L4" s="52">
        <v>50</v>
      </c>
      <c r="M4" s="52">
        <v>60</v>
      </c>
      <c r="N4" s="52">
        <v>50</v>
      </c>
      <c r="O4" s="57">
        <v>200</v>
      </c>
      <c r="P4" s="57">
        <v>200</v>
      </c>
      <c r="Q4" s="57">
        <v>200</v>
      </c>
      <c r="R4" s="58">
        <v>200</v>
      </c>
      <c r="S4" s="58">
        <v>160</v>
      </c>
      <c r="T4" s="58">
        <v>120</v>
      </c>
      <c r="U4" s="48">
        <v>120</v>
      </c>
      <c r="V4" s="48">
        <v>0</v>
      </c>
      <c r="W4" s="70">
        <v>120</v>
      </c>
    </row>
    <row r="5" spans="1:23" ht="12.75">
      <c r="A5" s="66"/>
      <c r="B5" s="13">
        <f>SUM(F3:H8)+SUM(L3:N8)+SUM(U3:W8)</f>
        <v>3220</v>
      </c>
      <c r="C5" s="9">
        <v>80</v>
      </c>
      <c r="D5" s="9">
        <v>80</v>
      </c>
      <c r="E5" s="9">
        <v>80</v>
      </c>
      <c r="F5" s="47">
        <v>32</v>
      </c>
      <c r="G5" s="47">
        <v>36</v>
      </c>
      <c r="H5" s="47">
        <v>40</v>
      </c>
      <c r="I5" s="9">
        <v>80</v>
      </c>
      <c r="J5" s="9">
        <v>80</v>
      </c>
      <c r="K5" s="9">
        <v>80</v>
      </c>
      <c r="L5" s="47">
        <v>45</v>
      </c>
      <c r="M5" s="47">
        <v>45</v>
      </c>
      <c r="N5" s="47">
        <v>29</v>
      </c>
      <c r="O5" s="57">
        <v>200</v>
      </c>
      <c r="P5" s="57">
        <v>160</v>
      </c>
      <c r="Q5" s="57">
        <v>200</v>
      </c>
      <c r="R5" s="58">
        <v>160</v>
      </c>
      <c r="S5" s="58">
        <v>160</v>
      </c>
      <c r="T5" s="58">
        <v>100</v>
      </c>
      <c r="U5" s="49">
        <v>0</v>
      </c>
      <c r="V5" s="49">
        <v>240</v>
      </c>
      <c r="W5" s="84">
        <v>150</v>
      </c>
    </row>
    <row r="6" spans="1:23" ht="12.75">
      <c r="A6" s="69"/>
      <c r="B6" s="11">
        <f>SUM(B4:B5)</f>
        <v>11415</v>
      </c>
      <c r="C6" s="7">
        <v>80</v>
      </c>
      <c r="D6" s="7">
        <v>80</v>
      </c>
      <c r="E6" s="7">
        <v>80</v>
      </c>
      <c r="F6" s="48">
        <v>20</v>
      </c>
      <c r="G6" s="48">
        <v>29</v>
      </c>
      <c r="H6" s="48">
        <v>29</v>
      </c>
      <c r="I6" s="7">
        <v>80</v>
      </c>
      <c r="J6" s="7">
        <v>80</v>
      </c>
      <c r="K6" s="7">
        <v>50</v>
      </c>
      <c r="L6" s="48">
        <v>32</v>
      </c>
      <c r="M6" s="48">
        <v>36</v>
      </c>
      <c r="N6" s="48">
        <v>26</v>
      </c>
      <c r="O6" s="57">
        <v>120</v>
      </c>
      <c r="P6" s="57">
        <v>160</v>
      </c>
      <c r="Q6" s="57">
        <v>160</v>
      </c>
      <c r="R6" s="58">
        <v>160</v>
      </c>
      <c r="S6" s="58">
        <v>160</v>
      </c>
      <c r="T6" s="58">
        <v>100</v>
      </c>
      <c r="U6" s="77">
        <v>120</v>
      </c>
      <c r="V6" s="77">
        <v>300</v>
      </c>
      <c r="W6" s="85">
        <v>240</v>
      </c>
    </row>
    <row r="7" spans="1:23" ht="12.75">
      <c r="A7" s="69"/>
      <c r="B7" s="11"/>
      <c r="C7" s="7">
        <v>80</v>
      </c>
      <c r="D7" s="7">
        <v>60</v>
      </c>
      <c r="E7" s="7">
        <v>60</v>
      </c>
      <c r="F7" s="48">
        <v>18</v>
      </c>
      <c r="G7" s="48">
        <v>14</v>
      </c>
      <c r="H7" s="48">
        <v>13</v>
      </c>
      <c r="I7" s="7">
        <v>60</v>
      </c>
      <c r="J7" s="7">
        <v>60</v>
      </c>
      <c r="K7" s="7">
        <v>50</v>
      </c>
      <c r="L7" s="48">
        <v>26</v>
      </c>
      <c r="M7" s="48">
        <v>29</v>
      </c>
      <c r="N7" s="48">
        <v>24</v>
      </c>
      <c r="O7" s="57">
        <v>120</v>
      </c>
      <c r="P7" s="57">
        <v>100</v>
      </c>
      <c r="Q7" s="57">
        <v>160</v>
      </c>
      <c r="R7" s="58">
        <v>100</v>
      </c>
      <c r="S7" s="58">
        <v>120</v>
      </c>
      <c r="T7" s="58">
        <v>100</v>
      </c>
      <c r="U7" s="48">
        <v>0</v>
      </c>
      <c r="V7" s="48">
        <v>120</v>
      </c>
      <c r="W7" s="70">
        <v>87</v>
      </c>
    </row>
    <row r="8" spans="1:23" ht="12.75">
      <c r="A8" s="69"/>
      <c r="B8" s="11"/>
      <c r="C8" s="7">
        <v>60</v>
      </c>
      <c r="D8" s="7">
        <v>60</v>
      </c>
      <c r="E8" s="7">
        <v>60</v>
      </c>
      <c r="F8" s="48">
        <v>16</v>
      </c>
      <c r="G8" s="48">
        <v>13</v>
      </c>
      <c r="H8" s="48"/>
      <c r="I8" s="7">
        <v>60</v>
      </c>
      <c r="J8" s="7">
        <v>50</v>
      </c>
      <c r="K8" s="7">
        <v>45</v>
      </c>
      <c r="L8" s="48">
        <v>24</v>
      </c>
      <c r="M8" s="48">
        <v>26</v>
      </c>
      <c r="N8" s="48"/>
      <c r="O8" s="57">
        <v>120</v>
      </c>
      <c r="P8" s="57">
        <v>90</v>
      </c>
      <c r="Q8" s="57">
        <v>100</v>
      </c>
      <c r="R8" s="58">
        <v>100</v>
      </c>
      <c r="S8" s="58">
        <v>120</v>
      </c>
      <c r="T8" s="58">
        <v>90</v>
      </c>
      <c r="U8" s="49">
        <v>0</v>
      </c>
      <c r="V8" s="49">
        <v>0</v>
      </c>
      <c r="W8" s="84"/>
    </row>
    <row r="9" spans="1:23" ht="13.5" thickBot="1">
      <c r="A9" s="71"/>
      <c r="B9" s="72"/>
      <c r="C9" s="73"/>
      <c r="D9" s="73"/>
      <c r="E9" s="73"/>
      <c r="F9" s="74"/>
      <c r="G9" s="74"/>
      <c r="H9" s="74"/>
      <c r="I9" s="73"/>
      <c r="J9" s="73"/>
      <c r="K9" s="73"/>
      <c r="L9" s="74"/>
      <c r="M9" s="74"/>
      <c r="N9" s="74"/>
      <c r="O9" s="75"/>
      <c r="P9" s="75"/>
      <c r="Q9" s="75"/>
      <c r="R9" s="73"/>
      <c r="S9" s="73"/>
      <c r="T9" s="73"/>
      <c r="U9" s="74"/>
      <c r="V9" s="74"/>
      <c r="W9" s="76"/>
    </row>
    <row r="10" spans="1:23" ht="12.75">
      <c r="A10" s="59">
        <v>2</v>
      </c>
      <c r="B10" s="60" t="s">
        <v>18</v>
      </c>
      <c r="C10" s="61">
        <v>100</v>
      </c>
      <c r="D10" s="61">
        <v>100</v>
      </c>
      <c r="E10" s="61">
        <v>100</v>
      </c>
      <c r="F10" s="62">
        <v>60</v>
      </c>
      <c r="G10" s="62">
        <v>40</v>
      </c>
      <c r="H10" s="62">
        <v>50</v>
      </c>
      <c r="I10" s="61">
        <v>100</v>
      </c>
      <c r="J10" s="61">
        <v>80</v>
      </c>
      <c r="K10" s="61">
        <v>100</v>
      </c>
      <c r="L10" s="62">
        <v>80</v>
      </c>
      <c r="M10" s="62">
        <v>60</v>
      </c>
      <c r="N10" s="62">
        <v>60</v>
      </c>
      <c r="O10" s="63">
        <v>200</v>
      </c>
      <c r="P10" s="63">
        <v>200</v>
      </c>
      <c r="Q10" s="63">
        <v>160</v>
      </c>
      <c r="R10" s="64">
        <v>200</v>
      </c>
      <c r="S10" s="64">
        <v>200</v>
      </c>
      <c r="T10" s="64">
        <v>200</v>
      </c>
      <c r="U10" s="87">
        <v>300</v>
      </c>
      <c r="V10" s="87">
        <v>150</v>
      </c>
      <c r="W10" s="88">
        <v>240</v>
      </c>
    </row>
    <row r="11" spans="1:23" ht="12.75">
      <c r="A11" s="66"/>
      <c r="B11" s="54">
        <f>SUM(C10:E15)+SUM(I10:K15)+SUM(O10:T15)</f>
        <v>7900</v>
      </c>
      <c r="C11" s="8">
        <v>100</v>
      </c>
      <c r="D11" s="8">
        <v>80</v>
      </c>
      <c r="E11" s="8">
        <v>80</v>
      </c>
      <c r="F11" s="52">
        <v>40</v>
      </c>
      <c r="G11" s="52">
        <v>36</v>
      </c>
      <c r="H11" s="52">
        <v>45</v>
      </c>
      <c r="I11" s="8">
        <v>100</v>
      </c>
      <c r="J11" s="8">
        <v>80</v>
      </c>
      <c r="K11" s="8">
        <v>100</v>
      </c>
      <c r="L11" s="52">
        <v>60</v>
      </c>
      <c r="M11" s="52">
        <v>45</v>
      </c>
      <c r="N11" s="52">
        <v>45</v>
      </c>
      <c r="O11" s="57">
        <v>160</v>
      </c>
      <c r="P11" s="57">
        <v>160</v>
      </c>
      <c r="Q11" s="57">
        <v>160</v>
      </c>
      <c r="R11" s="58">
        <v>200</v>
      </c>
      <c r="S11" s="58">
        <v>160</v>
      </c>
      <c r="T11" s="58">
        <v>160</v>
      </c>
      <c r="U11" s="77">
        <v>135</v>
      </c>
      <c r="V11" s="77">
        <v>135</v>
      </c>
      <c r="W11" s="85">
        <v>180</v>
      </c>
    </row>
    <row r="12" spans="1:23" ht="12.75">
      <c r="A12" s="66"/>
      <c r="B12" s="13">
        <f>SUM(F10:H15)+SUM(L10:N15)+SUM(U10:W15)</f>
        <v>2927</v>
      </c>
      <c r="C12" s="9">
        <v>80</v>
      </c>
      <c r="D12" s="9">
        <v>80</v>
      </c>
      <c r="E12" s="9">
        <v>80</v>
      </c>
      <c r="F12" s="47">
        <v>36</v>
      </c>
      <c r="G12" s="47">
        <v>32</v>
      </c>
      <c r="H12" s="47">
        <v>40</v>
      </c>
      <c r="I12" s="9">
        <v>80</v>
      </c>
      <c r="J12" s="9">
        <v>60</v>
      </c>
      <c r="K12" s="9">
        <v>80</v>
      </c>
      <c r="L12" s="47">
        <v>29</v>
      </c>
      <c r="M12" s="47">
        <v>26</v>
      </c>
      <c r="N12" s="47">
        <v>36</v>
      </c>
      <c r="O12" s="57">
        <v>160</v>
      </c>
      <c r="P12" s="57">
        <v>160</v>
      </c>
      <c r="Q12" s="57">
        <v>120</v>
      </c>
      <c r="R12" s="58">
        <v>160</v>
      </c>
      <c r="S12" s="58">
        <v>160</v>
      </c>
      <c r="T12" s="58">
        <v>160</v>
      </c>
      <c r="U12" s="78">
        <v>120</v>
      </c>
      <c r="V12" s="78">
        <v>120</v>
      </c>
      <c r="W12" s="89">
        <v>135</v>
      </c>
    </row>
    <row r="13" spans="1:23" ht="12.75">
      <c r="A13" s="69"/>
      <c r="B13" s="11">
        <f>SUM(B11:B12)</f>
        <v>10827</v>
      </c>
      <c r="C13" s="7">
        <v>60</v>
      </c>
      <c r="D13" s="7">
        <v>80</v>
      </c>
      <c r="E13" s="7">
        <v>60</v>
      </c>
      <c r="F13" s="48">
        <v>29</v>
      </c>
      <c r="G13" s="48">
        <v>26</v>
      </c>
      <c r="H13" s="48">
        <v>24</v>
      </c>
      <c r="I13" s="7">
        <v>60</v>
      </c>
      <c r="J13" s="7">
        <v>60</v>
      </c>
      <c r="K13" s="7">
        <v>60</v>
      </c>
      <c r="L13" s="48">
        <v>26</v>
      </c>
      <c r="M13" s="48">
        <v>18</v>
      </c>
      <c r="N13" s="48">
        <v>24</v>
      </c>
      <c r="O13" s="57">
        <v>160</v>
      </c>
      <c r="P13" s="57">
        <v>120</v>
      </c>
      <c r="Q13" s="57">
        <v>120</v>
      </c>
      <c r="R13" s="58">
        <v>160</v>
      </c>
      <c r="S13" s="58">
        <v>120</v>
      </c>
      <c r="T13" s="58">
        <v>160</v>
      </c>
      <c r="U13" s="77">
        <v>108</v>
      </c>
      <c r="V13" s="49">
        <v>54</v>
      </c>
      <c r="W13" s="84">
        <v>48</v>
      </c>
    </row>
    <row r="14" spans="1:23" ht="12.75">
      <c r="A14" s="69"/>
      <c r="B14" s="11"/>
      <c r="C14" s="7">
        <v>60</v>
      </c>
      <c r="D14" s="7">
        <v>60</v>
      </c>
      <c r="E14" s="7">
        <v>60</v>
      </c>
      <c r="F14" s="48">
        <v>22</v>
      </c>
      <c r="G14" s="48">
        <v>20</v>
      </c>
      <c r="H14" s="48">
        <v>18</v>
      </c>
      <c r="I14" s="7">
        <v>50</v>
      </c>
      <c r="J14" s="7">
        <v>50</v>
      </c>
      <c r="K14" s="7">
        <v>60</v>
      </c>
      <c r="L14" s="48">
        <v>24</v>
      </c>
      <c r="M14" s="48">
        <v>10</v>
      </c>
      <c r="N14" s="48">
        <v>14</v>
      </c>
      <c r="O14" s="57">
        <v>160</v>
      </c>
      <c r="P14" s="57">
        <v>120</v>
      </c>
      <c r="Q14" s="57">
        <v>120</v>
      </c>
      <c r="R14" s="58">
        <v>120</v>
      </c>
      <c r="S14" s="58">
        <v>90</v>
      </c>
      <c r="T14" s="58">
        <v>120</v>
      </c>
      <c r="U14" s="48">
        <v>42</v>
      </c>
      <c r="V14" s="48">
        <v>36</v>
      </c>
      <c r="W14" s="89">
        <v>0</v>
      </c>
    </row>
    <row r="15" spans="1:23" ht="12.75">
      <c r="A15" s="69"/>
      <c r="B15" s="11"/>
      <c r="C15" s="7">
        <v>60</v>
      </c>
      <c r="D15" s="7">
        <v>60</v>
      </c>
      <c r="E15" s="7">
        <v>50</v>
      </c>
      <c r="F15" s="48">
        <v>15</v>
      </c>
      <c r="G15" s="48">
        <v>16</v>
      </c>
      <c r="H15" s="48"/>
      <c r="I15" s="7">
        <v>40</v>
      </c>
      <c r="J15" s="7">
        <v>50</v>
      </c>
      <c r="K15" s="7">
        <v>60</v>
      </c>
      <c r="L15" s="48">
        <v>18</v>
      </c>
      <c r="M15" s="48">
        <v>0</v>
      </c>
      <c r="N15" s="48">
        <v>0</v>
      </c>
      <c r="O15" s="57">
        <v>120</v>
      </c>
      <c r="P15" s="57">
        <v>100</v>
      </c>
      <c r="Q15" s="57">
        <v>120</v>
      </c>
      <c r="R15" s="58">
        <v>80</v>
      </c>
      <c r="S15" s="58">
        <v>90</v>
      </c>
      <c r="T15" s="58">
        <v>120</v>
      </c>
      <c r="U15" s="49">
        <v>0</v>
      </c>
      <c r="V15" s="77">
        <v>0</v>
      </c>
      <c r="W15" s="70"/>
    </row>
    <row r="16" spans="1:23" ht="13.5" thickBot="1">
      <c r="A16" s="71"/>
      <c r="B16" s="72"/>
      <c r="C16" s="73"/>
      <c r="D16" s="73"/>
      <c r="E16" s="73"/>
      <c r="F16" s="74"/>
      <c r="G16" s="74"/>
      <c r="H16" s="74"/>
      <c r="I16" s="73"/>
      <c r="J16" s="73"/>
      <c r="K16" s="73"/>
      <c r="L16" s="74"/>
      <c r="M16" s="74"/>
      <c r="N16" s="74"/>
      <c r="O16" s="75"/>
      <c r="P16" s="75"/>
      <c r="Q16" s="75"/>
      <c r="R16" s="73"/>
      <c r="S16" s="73"/>
      <c r="T16" s="73"/>
      <c r="U16" s="74"/>
      <c r="V16" s="74"/>
      <c r="W16" s="76"/>
    </row>
    <row r="17" spans="1:23" ht="12.75">
      <c r="A17" s="59">
        <v>3</v>
      </c>
      <c r="B17" s="60" t="s">
        <v>20</v>
      </c>
      <c r="C17" s="61">
        <v>100</v>
      </c>
      <c r="D17" s="61">
        <v>100</v>
      </c>
      <c r="E17" s="61">
        <v>100</v>
      </c>
      <c r="F17" s="62">
        <v>100</v>
      </c>
      <c r="G17" s="62">
        <v>100</v>
      </c>
      <c r="H17" s="62">
        <v>11</v>
      </c>
      <c r="I17" s="61">
        <v>100</v>
      </c>
      <c r="J17" s="61">
        <v>100</v>
      </c>
      <c r="K17" s="61">
        <v>100</v>
      </c>
      <c r="L17" s="62">
        <v>80</v>
      </c>
      <c r="M17" s="62">
        <v>80</v>
      </c>
      <c r="N17" s="62">
        <v>60</v>
      </c>
      <c r="O17" s="63">
        <v>200</v>
      </c>
      <c r="P17" s="63">
        <v>200</v>
      </c>
      <c r="Q17" s="63">
        <v>200</v>
      </c>
      <c r="R17" s="64">
        <v>200</v>
      </c>
      <c r="S17" s="64">
        <v>200</v>
      </c>
      <c r="T17" s="64">
        <v>200</v>
      </c>
      <c r="U17" s="62"/>
      <c r="V17" s="62"/>
      <c r="W17" s="65"/>
    </row>
    <row r="18" spans="1:23" ht="12.75">
      <c r="A18" s="66"/>
      <c r="B18" s="54">
        <f>SUM(C17:E22)+SUM(I17:K22)+SUM(O17:T22)</f>
        <v>7775</v>
      </c>
      <c r="C18" s="8">
        <v>100</v>
      </c>
      <c r="D18" s="8">
        <v>100</v>
      </c>
      <c r="E18" s="8">
        <v>100</v>
      </c>
      <c r="F18" s="52">
        <v>32</v>
      </c>
      <c r="G18" s="52">
        <v>45</v>
      </c>
      <c r="H18" s="52">
        <v>8</v>
      </c>
      <c r="I18" s="8">
        <v>80</v>
      </c>
      <c r="J18" s="8">
        <v>100</v>
      </c>
      <c r="K18" s="8">
        <v>100</v>
      </c>
      <c r="L18" s="52">
        <v>4</v>
      </c>
      <c r="M18" s="52">
        <v>40</v>
      </c>
      <c r="N18" s="52"/>
      <c r="O18" s="57">
        <v>160</v>
      </c>
      <c r="P18" s="57">
        <v>200</v>
      </c>
      <c r="Q18" s="57">
        <v>200</v>
      </c>
      <c r="R18" s="58">
        <v>200</v>
      </c>
      <c r="S18" s="58">
        <v>200</v>
      </c>
      <c r="T18" s="58">
        <v>200</v>
      </c>
      <c r="U18" s="52"/>
      <c r="V18" s="52"/>
      <c r="W18" s="67"/>
    </row>
    <row r="19" spans="1:23" ht="12.75">
      <c r="A19" s="66"/>
      <c r="B19" s="13">
        <f>SUM(F17:H22)+SUM(L17:N22)+SUM(U17:W22)</f>
        <v>664</v>
      </c>
      <c r="C19" s="9">
        <v>80</v>
      </c>
      <c r="D19" s="9">
        <v>100</v>
      </c>
      <c r="E19" s="9">
        <v>100</v>
      </c>
      <c r="F19" s="47">
        <v>5</v>
      </c>
      <c r="G19" s="47">
        <v>45</v>
      </c>
      <c r="H19" s="47">
        <v>7</v>
      </c>
      <c r="I19" s="9">
        <v>60</v>
      </c>
      <c r="J19" s="9">
        <v>100</v>
      </c>
      <c r="K19" s="9">
        <v>100</v>
      </c>
      <c r="L19" s="47"/>
      <c r="M19" s="47">
        <v>12</v>
      </c>
      <c r="N19" s="47"/>
      <c r="O19" s="57">
        <v>120</v>
      </c>
      <c r="P19" s="57">
        <v>120</v>
      </c>
      <c r="Q19" s="57">
        <v>200</v>
      </c>
      <c r="R19" s="58">
        <v>160</v>
      </c>
      <c r="S19" s="58">
        <v>200</v>
      </c>
      <c r="T19" s="58">
        <v>200</v>
      </c>
      <c r="U19" s="47"/>
      <c r="V19" s="47"/>
      <c r="W19" s="68"/>
    </row>
    <row r="20" spans="1:23" ht="12.75">
      <c r="A20" s="69"/>
      <c r="B20" s="11">
        <f>SUM(B18:B19)</f>
        <v>8439</v>
      </c>
      <c r="C20" s="7">
        <v>50</v>
      </c>
      <c r="D20" s="7">
        <v>45</v>
      </c>
      <c r="E20" s="7">
        <v>60</v>
      </c>
      <c r="F20" s="48">
        <v>4</v>
      </c>
      <c r="G20" s="48">
        <v>8</v>
      </c>
      <c r="H20" s="48"/>
      <c r="I20" s="7">
        <v>50</v>
      </c>
      <c r="J20" s="7">
        <v>80</v>
      </c>
      <c r="K20" s="7">
        <v>50</v>
      </c>
      <c r="L20" s="48"/>
      <c r="M20" s="48">
        <v>9</v>
      </c>
      <c r="N20" s="48"/>
      <c r="O20" s="57">
        <v>90</v>
      </c>
      <c r="P20" s="57">
        <v>100</v>
      </c>
      <c r="Q20" s="57">
        <v>160</v>
      </c>
      <c r="R20" s="58">
        <v>120</v>
      </c>
      <c r="S20" s="58">
        <v>100</v>
      </c>
      <c r="T20" s="58">
        <v>160</v>
      </c>
      <c r="U20" s="48"/>
      <c r="V20" s="48"/>
      <c r="W20" s="70"/>
    </row>
    <row r="21" spans="1:23" ht="12.75">
      <c r="A21" s="69"/>
      <c r="B21" s="11"/>
      <c r="C21" s="7">
        <v>50</v>
      </c>
      <c r="D21" s="7">
        <v>40</v>
      </c>
      <c r="E21" s="7">
        <v>50</v>
      </c>
      <c r="F21" s="48">
        <v>2</v>
      </c>
      <c r="G21" s="48">
        <v>6</v>
      </c>
      <c r="H21" s="48"/>
      <c r="I21" s="7">
        <v>50</v>
      </c>
      <c r="J21" s="7">
        <v>60</v>
      </c>
      <c r="K21" s="7">
        <v>40</v>
      </c>
      <c r="L21" s="48"/>
      <c r="M21" s="48"/>
      <c r="N21" s="48"/>
      <c r="O21" s="57">
        <v>72</v>
      </c>
      <c r="P21" s="57">
        <v>90</v>
      </c>
      <c r="Q21" s="57">
        <v>120</v>
      </c>
      <c r="R21" s="58">
        <v>120</v>
      </c>
      <c r="S21" s="58">
        <v>72</v>
      </c>
      <c r="T21" s="58">
        <v>120</v>
      </c>
      <c r="U21" s="48"/>
      <c r="V21" s="48"/>
      <c r="W21" s="70"/>
    </row>
    <row r="22" spans="1:23" ht="12.75">
      <c r="A22" s="69"/>
      <c r="B22" s="11"/>
      <c r="C22" s="7">
        <v>50</v>
      </c>
      <c r="D22" s="7">
        <v>36</v>
      </c>
      <c r="E22" s="7">
        <v>50</v>
      </c>
      <c r="F22" s="48">
        <v>1</v>
      </c>
      <c r="G22" s="48">
        <v>5</v>
      </c>
      <c r="H22" s="48"/>
      <c r="I22" s="7">
        <v>50</v>
      </c>
      <c r="J22" s="7">
        <v>40</v>
      </c>
      <c r="K22" s="7">
        <v>40</v>
      </c>
      <c r="L22" s="48"/>
      <c r="M22" s="48"/>
      <c r="N22" s="48"/>
      <c r="O22" s="57">
        <v>72</v>
      </c>
      <c r="P22" s="57">
        <v>80</v>
      </c>
      <c r="Q22" s="57">
        <v>90</v>
      </c>
      <c r="R22" s="58">
        <v>90</v>
      </c>
      <c r="S22" s="58">
        <v>58</v>
      </c>
      <c r="T22" s="58">
        <v>90</v>
      </c>
      <c r="U22" s="48"/>
      <c r="V22" s="48"/>
      <c r="W22" s="70"/>
    </row>
    <row r="23" spans="1:23" ht="13.5" thickBot="1">
      <c r="A23" s="71"/>
      <c r="B23" s="72"/>
      <c r="C23" s="73"/>
      <c r="D23" s="73"/>
      <c r="E23" s="73"/>
      <c r="F23" s="74"/>
      <c r="G23" s="74"/>
      <c r="H23" s="74"/>
      <c r="I23" s="73"/>
      <c r="J23" s="73"/>
      <c r="K23" s="73"/>
      <c r="L23" s="74"/>
      <c r="M23" s="74"/>
      <c r="N23" s="74"/>
      <c r="O23" s="75"/>
      <c r="P23" s="75"/>
      <c r="Q23" s="75"/>
      <c r="R23" s="73"/>
      <c r="S23" s="73"/>
      <c r="T23" s="73"/>
      <c r="U23" s="74"/>
      <c r="V23" s="74"/>
      <c r="W23" s="76"/>
    </row>
    <row r="24" spans="1:23" ht="12.75">
      <c r="A24" s="59">
        <v>4</v>
      </c>
      <c r="B24" s="60" t="s">
        <v>25</v>
      </c>
      <c r="C24" s="61">
        <v>45</v>
      </c>
      <c r="D24" s="61">
        <v>50</v>
      </c>
      <c r="E24" s="61">
        <v>45</v>
      </c>
      <c r="F24" s="62">
        <v>60</v>
      </c>
      <c r="G24" s="62">
        <v>80</v>
      </c>
      <c r="H24" s="62">
        <v>60</v>
      </c>
      <c r="I24" s="64">
        <v>45</v>
      </c>
      <c r="J24" s="64">
        <v>24</v>
      </c>
      <c r="K24" s="64">
        <v>29</v>
      </c>
      <c r="L24" s="62">
        <v>50</v>
      </c>
      <c r="M24" s="62">
        <v>50</v>
      </c>
      <c r="N24" s="62">
        <v>40</v>
      </c>
      <c r="O24" s="63">
        <v>160</v>
      </c>
      <c r="P24" s="63">
        <v>160</v>
      </c>
      <c r="Q24" s="63">
        <v>90</v>
      </c>
      <c r="R24" s="61">
        <v>100</v>
      </c>
      <c r="S24" s="61">
        <v>160</v>
      </c>
      <c r="T24" s="61">
        <v>80</v>
      </c>
      <c r="U24" s="62">
        <v>300</v>
      </c>
      <c r="V24" s="87">
        <v>240</v>
      </c>
      <c r="W24" s="88">
        <v>300</v>
      </c>
    </row>
    <row r="25" spans="1:23" ht="12.75">
      <c r="A25" s="66"/>
      <c r="B25" s="54">
        <f>SUM(C24:E29)+SUM(I24:K29)+SUM(O24:T29)</f>
        <v>2268</v>
      </c>
      <c r="C25" s="8">
        <v>32</v>
      </c>
      <c r="D25" s="8">
        <v>40</v>
      </c>
      <c r="E25" s="8">
        <v>32</v>
      </c>
      <c r="F25" s="49">
        <v>45</v>
      </c>
      <c r="G25" s="49">
        <v>50</v>
      </c>
      <c r="H25" s="49">
        <v>45</v>
      </c>
      <c r="I25" s="58">
        <v>0</v>
      </c>
      <c r="J25" s="58">
        <v>45</v>
      </c>
      <c r="K25" s="58">
        <v>0</v>
      </c>
      <c r="L25" s="52">
        <v>45</v>
      </c>
      <c r="M25" s="52">
        <v>32</v>
      </c>
      <c r="N25" s="52">
        <v>32</v>
      </c>
      <c r="O25" s="57">
        <v>100</v>
      </c>
      <c r="P25" s="57">
        <v>0</v>
      </c>
      <c r="Q25" s="57">
        <v>0</v>
      </c>
      <c r="R25" s="8">
        <v>100</v>
      </c>
      <c r="S25" s="8">
        <v>64</v>
      </c>
      <c r="T25" s="8"/>
      <c r="U25" s="77">
        <v>240</v>
      </c>
      <c r="V25" s="49">
        <v>180</v>
      </c>
      <c r="W25" s="84">
        <v>180</v>
      </c>
    </row>
    <row r="26" spans="1:23" ht="12.75">
      <c r="A26" s="66"/>
      <c r="B26" s="13">
        <f>SUM(F24:H29)+SUM(L24:N29)+SUM(U24:W29)</f>
        <v>4043</v>
      </c>
      <c r="C26" s="9">
        <v>26</v>
      </c>
      <c r="D26" s="9">
        <v>32</v>
      </c>
      <c r="E26" s="9">
        <v>32</v>
      </c>
      <c r="F26" s="48">
        <v>24</v>
      </c>
      <c r="G26" s="48">
        <v>40</v>
      </c>
      <c r="H26" s="48">
        <v>36</v>
      </c>
      <c r="I26" s="58">
        <v>0</v>
      </c>
      <c r="J26" s="58">
        <v>60</v>
      </c>
      <c r="K26" s="58"/>
      <c r="L26" s="47">
        <v>40</v>
      </c>
      <c r="M26" s="47">
        <v>32</v>
      </c>
      <c r="N26" s="47">
        <v>29</v>
      </c>
      <c r="O26" s="57">
        <v>90</v>
      </c>
      <c r="P26" s="57">
        <v>160</v>
      </c>
      <c r="Q26" s="57"/>
      <c r="R26" s="9"/>
      <c r="S26" s="9"/>
      <c r="T26" s="9"/>
      <c r="U26" s="48">
        <v>180</v>
      </c>
      <c r="V26" s="78">
        <v>180</v>
      </c>
      <c r="W26" s="89">
        <v>150</v>
      </c>
    </row>
    <row r="27" spans="1:23" ht="12.75">
      <c r="A27" s="69"/>
      <c r="B27" s="11">
        <f>SUM(B25:B26)</f>
        <v>6311</v>
      </c>
      <c r="C27" s="7">
        <v>24</v>
      </c>
      <c r="D27" s="7">
        <v>29</v>
      </c>
      <c r="E27" s="7"/>
      <c r="F27" s="49">
        <v>24</v>
      </c>
      <c r="G27" s="49">
        <v>26</v>
      </c>
      <c r="H27" s="49">
        <v>26</v>
      </c>
      <c r="I27" s="58">
        <v>29</v>
      </c>
      <c r="J27" s="58">
        <v>18</v>
      </c>
      <c r="K27" s="58">
        <v>0</v>
      </c>
      <c r="L27" s="48">
        <v>36</v>
      </c>
      <c r="M27" s="48">
        <v>20</v>
      </c>
      <c r="N27" s="48">
        <v>26</v>
      </c>
      <c r="O27" s="57">
        <v>48</v>
      </c>
      <c r="P27" s="57">
        <v>0</v>
      </c>
      <c r="Q27" s="57">
        <v>72</v>
      </c>
      <c r="R27" s="7"/>
      <c r="S27" s="7"/>
      <c r="T27" s="7"/>
      <c r="U27" s="77">
        <v>150</v>
      </c>
      <c r="V27" s="49">
        <v>135</v>
      </c>
      <c r="W27" s="84">
        <v>108</v>
      </c>
    </row>
    <row r="28" spans="1:23" ht="12.75">
      <c r="A28" s="69"/>
      <c r="B28" s="11"/>
      <c r="C28" s="7">
        <v>20</v>
      </c>
      <c r="D28" s="7">
        <v>20</v>
      </c>
      <c r="E28" s="7"/>
      <c r="F28" s="48">
        <v>18</v>
      </c>
      <c r="G28" s="48">
        <v>22</v>
      </c>
      <c r="H28" s="48">
        <v>24</v>
      </c>
      <c r="I28" s="58">
        <v>24</v>
      </c>
      <c r="J28" s="58">
        <v>29</v>
      </c>
      <c r="K28" s="58">
        <v>26</v>
      </c>
      <c r="L28" s="48">
        <v>29</v>
      </c>
      <c r="M28" s="48">
        <v>15</v>
      </c>
      <c r="N28" s="48">
        <v>16</v>
      </c>
      <c r="O28" s="57">
        <v>36</v>
      </c>
      <c r="P28" s="57">
        <v>48</v>
      </c>
      <c r="Q28" s="57">
        <v>44</v>
      </c>
      <c r="R28" s="7"/>
      <c r="S28" s="7"/>
      <c r="T28" s="7"/>
      <c r="U28" s="78">
        <v>87</v>
      </c>
      <c r="V28" s="48">
        <v>96</v>
      </c>
      <c r="W28" s="70">
        <v>96</v>
      </c>
    </row>
    <row r="29" spans="1:23" ht="12.75">
      <c r="A29" s="69"/>
      <c r="B29" s="11"/>
      <c r="C29" s="7"/>
      <c r="D29" s="7"/>
      <c r="E29" s="7"/>
      <c r="F29" s="49">
        <v>15</v>
      </c>
      <c r="G29" s="49">
        <v>18</v>
      </c>
      <c r="H29" s="49">
        <v>22</v>
      </c>
      <c r="I29" s="58">
        <v>0</v>
      </c>
      <c r="J29" s="58">
        <v>0</v>
      </c>
      <c r="K29" s="58">
        <v>0</v>
      </c>
      <c r="L29" s="48">
        <v>13</v>
      </c>
      <c r="M29" s="48">
        <v>14</v>
      </c>
      <c r="N29" s="48">
        <v>15</v>
      </c>
      <c r="O29" s="41"/>
      <c r="P29" s="41"/>
      <c r="Q29" s="41"/>
      <c r="R29" s="7"/>
      <c r="S29" s="7"/>
      <c r="T29" s="7"/>
      <c r="U29" s="49">
        <v>78</v>
      </c>
      <c r="V29" s="77">
        <v>87</v>
      </c>
      <c r="W29" s="85">
        <v>87</v>
      </c>
    </row>
    <row r="30" spans="1:23" ht="13.5" thickBot="1">
      <c r="A30" s="71"/>
      <c r="B30" s="72"/>
      <c r="C30" s="73"/>
      <c r="D30" s="73"/>
      <c r="E30" s="73"/>
      <c r="F30" s="74"/>
      <c r="G30" s="74"/>
      <c r="H30" s="74"/>
      <c r="I30" s="73"/>
      <c r="J30" s="73"/>
      <c r="K30" s="73"/>
      <c r="L30" s="74"/>
      <c r="M30" s="74"/>
      <c r="N30" s="74"/>
      <c r="O30" s="75"/>
      <c r="P30" s="75"/>
      <c r="Q30" s="75"/>
      <c r="R30" s="73"/>
      <c r="S30" s="73"/>
      <c r="T30" s="73"/>
      <c r="U30" s="74"/>
      <c r="V30" s="74"/>
      <c r="W30" s="76"/>
    </row>
    <row r="31" spans="1:23" ht="12.75">
      <c r="A31" s="59">
        <v>5</v>
      </c>
      <c r="B31" s="60" t="s">
        <v>16</v>
      </c>
      <c r="C31" s="61">
        <v>80</v>
      </c>
      <c r="D31" s="61">
        <v>60</v>
      </c>
      <c r="E31" s="61">
        <v>80</v>
      </c>
      <c r="F31" s="62">
        <v>50</v>
      </c>
      <c r="G31" s="62">
        <v>100</v>
      </c>
      <c r="H31" s="62">
        <v>100</v>
      </c>
      <c r="I31" s="61">
        <v>80</v>
      </c>
      <c r="J31" s="61">
        <v>0</v>
      </c>
      <c r="K31" s="61">
        <v>80</v>
      </c>
      <c r="L31" s="62">
        <v>0</v>
      </c>
      <c r="M31" s="62">
        <v>100</v>
      </c>
      <c r="N31" s="62">
        <v>100</v>
      </c>
      <c r="O31" s="63">
        <v>80</v>
      </c>
      <c r="P31" s="63">
        <v>120</v>
      </c>
      <c r="Q31" s="63">
        <v>160</v>
      </c>
      <c r="R31" s="64">
        <v>120</v>
      </c>
      <c r="S31" s="64">
        <v>0</v>
      </c>
      <c r="T31" s="64">
        <v>160</v>
      </c>
      <c r="U31" s="62">
        <v>300</v>
      </c>
      <c r="V31" s="62">
        <v>300</v>
      </c>
      <c r="W31" s="65">
        <v>240</v>
      </c>
    </row>
    <row r="32" spans="1:23" ht="12.75">
      <c r="A32" s="66"/>
      <c r="B32" s="54">
        <f>SUM(C31:E36)+SUM(I31:K36)+SUM(O31:T36)</f>
        <v>3116</v>
      </c>
      <c r="C32" s="8">
        <v>40</v>
      </c>
      <c r="D32" s="8">
        <v>45</v>
      </c>
      <c r="E32" s="8">
        <v>50</v>
      </c>
      <c r="F32" s="52">
        <v>36</v>
      </c>
      <c r="G32" s="52">
        <v>60</v>
      </c>
      <c r="H32" s="52">
        <v>80</v>
      </c>
      <c r="I32" s="8">
        <v>45</v>
      </c>
      <c r="J32" s="8">
        <v>50</v>
      </c>
      <c r="K32" s="8">
        <v>60</v>
      </c>
      <c r="L32" s="52">
        <v>100</v>
      </c>
      <c r="M32" s="52">
        <v>80</v>
      </c>
      <c r="N32" s="52">
        <v>60</v>
      </c>
      <c r="O32" s="57">
        <v>44</v>
      </c>
      <c r="P32" s="57">
        <v>100</v>
      </c>
      <c r="Q32" s="57">
        <v>100</v>
      </c>
      <c r="R32" s="58">
        <v>100</v>
      </c>
      <c r="S32" s="58">
        <v>120</v>
      </c>
      <c r="T32" s="58">
        <v>120</v>
      </c>
      <c r="U32" s="49">
        <v>240</v>
      </c>
      <c r="V32" s="49">
        <v>150</v>
      </c>
      <c r="W32" s="84">
        <v>108</v>
      </c>
    </row>
    <row r="33" spans="1:23" ht="12.75">
      <c r="A33" s="66"/>
      <c r="B33" s="13">
        <f>SUM(F31:H36)+SUM(L31:N36)+SUM(U31:W36)</f>
        <v>2703</v>
      </c>
      <c r="C33" s="9">
        <v>40</v>
      </c>
      <c r="D33" s="9">
        <v>40</v>
      </c>
      <c r="E33" s="9">
        <v>18</v>
      </c>
      <c r="F33" s="47">
        <v>24</v>
      </c>
      <c r="G33" s="47">
        <v>29</v>
      </c>
      <c r="H33" s="47">
        <v>26</v>
      </c>
      <c r="I33" s="9">
        <v>40</v>
      </c>
      <c r="J33" s="9">
        <v>50</v>
      </c>
      <c r="K33" s="9">
        <v>20</v>
      </c>
      <c r="L33" s="47">
        <v>36</v>
      </c>
      <c r="M33" s="47">
        <v>40</v>
      </c>
      <c r="N33" s="47">
        <v>32</v>
      </c>
      <c r="O33" s="57">
        <v>32</v>
      </c>
      <c r="P33" s="57">
        <v>100</v>
      </c>
      <c r="Q33" s="57">
        <v>44</v>
      </c>
      <c r="R33" s="58">
        <v>90</v>
      </c>
      <c r="S33" s="58">
        <v>100</v>
      </c>
      <c r="T33" s="58">
        <v>100</v>
      </c>
      <c r="U33" s="78">
        <v>108</v>
      </c>
      <c r="V33" s="78">
        <v>108</v>
      </c>
      <c r="W33" s="89">
        <v>96</v>
      </c>
    </row>
    <row r="34" spans="1:23" ht="12.75">
      <c r="A34" s="69"/>
      <c r="B34" s="11">
        <f>SUM(B32:B33)</f>
        <v>5819</v>
      </c>
      <c r="C34" s="7">
        <v>16</v>
      </c>
      <c r="D34" s="7">
        <v>16</v>
      </c>
      <c r="E34" s="7">
        <v>15</v>
      </c>
      <c r="F34" s="48"/>
      <c r="G34" s="48"/>
      <c r="H34" s="48"/>
      <c r="I34" s="7">
        <v>15</v>
      </c>
      <c r="J34" s="7">
        <v>15</v>
      </c>
      <c r="K34" s="7">
        <v>20</v>
      </c>
      <c r="L34" s="48"/>
      <c r="M34" s="48"/>
      <c r="N34" s="48"/>
      <c r="O34" s="57">
        <v>30</v>
      </c>
      <c r="P34" s="57">
        <v>32</v>
      </c>
      <c r="Q34" s="57">
        <v>28</v>
      </c>
      <c r="R34" s="58">
        <v>52</v>
      </c>
      <c r="S34" s="58">
        <v>58</v>
      </c>
      <c r="T34" s="58">
        <v>72</v>
      </c>
      <c r="U34" s="48"/>
      <c r="V34" s="48"/>
      <c r="W34" s="70"/>
    </row>
    <row r="35" spans="1:23" ht="12.75">
      <c r="A35" s="69"/>
      <c r="B35" s="11"/>
      <c r="C35" s="7"/>
      <c r="D35" s="7">
        <v>14</v>
      </c>
      <c r="E35" s="7"/>
      <c r="F35" s="48"/>
      <c r="G35" s="48"/>
      <c r="H35" s="48"/>
      <c r="I35" s="7">
        <v>14</v>
      </c>
      <c r="J35" s="7">
        <v>16</v>
      </c>
      <c r="K35" s="7">
        <v>14</v>
      </c>
      <c r="L35" s="48"/>
      <c r="M35" s="48"/>
      <c r="N35" s="48"/>
      <c r="O35" s="57">
        <v>0</v>
      </c>
      <c r="P35" s="57">
        <v>24</v>
      </c>
      <c r="Q35" s="57">
        <v>24</v>
      </c>
      <c r="R35" s="7"/>
      <c r="S35" s="7"/>
      <c r="T35" s="7"/>
      <c r="U35" s="48"/>
      <c r="V35" s="48"/>
      <c r="W35" s="70"/>
    </row>
    <row r="36" spans="1:23" ht="12.75">
      <c r="A36" s="69"/>
      <c r="B36" s="11"/>
      <c r="C36" s="7"/>
      <c r="D36" s="7">
        <v>12</v>
      </c>
      <c r="E36" s="7"/>
      <c r="F36" s="48"/>
      <c r="G36" s="48"/>
      <c r="H36" s="48"/>
      <c r="I36" s="7">
        <v>13</v>
      </c>
      <c r="J36" s="7">
        <v>13</v>
      </c>
      <c r="K36" s="7">
        <v>13</v>
      </c>
      <c r="L36" s="48"/>
      <c r="M36" s="48"/>
      <c r="N36" s="48"/>
      <c r="O36" s="57">
        <v>0</v>
      </c>
      <c r="P36" s="57">
        <v>22</v>
      </c>
      <c r="Q36" s="57">
        <v>0</v>
      </c>
      <c r="R36" s="7"/>
      <c r="S36" s="7"/>
      <c r="T36" s="7"/>
      <c r="U36" s="48"/>
      <c r="V36" s="48"/>
      <c r="W36" s="70"/>
    </row>
    <row r="37" spans="1:23" ht="13.5" thickBot="1">
      <c r="A37" s="71"/>
      <c r="B37" s="72"/>
      <c r="C37" s="73"/>
      <c r="D37" s="73"/>
      <c r="E37" s="73"/>
      <c r="F37" s="74"/>
      <c r="G37" s="74"/>
      <c r="H37" s="74"/>
      <c r="I37" s="73"/>
      <c r="J37" s="73"/>
      <c r="K37" s="73"/>
      <c r="L37" s="74"/>
      <c r="M37" s="74"/>
      <c r="N37" s="74"/>
      <c r="O37" s="75"/>
      <c r="P37" s="75"/>
      <c r="Q37" s="75"/>
      <c r="R37" s="73"/>
      <c r="S37" s="73"/>
      <c r="T37" s="73"/>
      <c r="U37" s="74"/>
      <c r="V37" s="74"/>
      <c r="W37" s="76"/>
    </row>
    <row r="38" spans="1:23" ht="12.75">
      <c r="A38" s="59">
        <v>6</v>
      </c>
      <c r="B38" s="60" t="s">
        <v>376</v>
      </c>
      <c r="C38" s="61">
        <v>50</v>
      </c>
      <c r="D38" s="61">
        <v>60</v>
      </c>
      <c r="E38" s="61">
        <v>60</v>
      </c>
      <c r="F38" s="62">
        <v>16</v>
      </c>
      <c r="G38" s="62">
        <v>22</v>
      </c>
      <c r="H38" s="62">
        <v>36</v>
      </c>
      <c r="I38" s="61">
        <v>50</v>
      </c>
      <c r="J38" s="61">
        <v>80</v>
      </c>
      <c r="K38" s="61">
        <v>50</v>
      </c>
      <c r="L38" s="62">
        <v>32</v>
      </c>
      <c r="M38" s="62">
        <v>36</v>
      </c>
      <c r="N38" s="62">
        <v>22</v>
      </c>
      <c r="O38" s="63">
        <v>100</v>
      </c>
      <c r="P38" s="63">
        <v>100</v>
      </c>
      <c r="Q38" s="63">
        <v>100</v>
      </c>
      <c r="R38" s="64">
        <v>100</v>
      </c>
      <c r="S38" s="64">
        <v>100</v>
      </c>
      <c r="T38" s="64">
        <v>120</v>
      </c>
      <c r="U38" s="62"/>
      <c r="V38" s="62"/>
      <c r="W38" s="65"/>
    </row>
    <row r="39" spans="1:23" ht="12.75">
      <c r="A39" s="66"/>
      <c r="B39" s="54">
        <f>SUM(C38:E43)+SUM(I38:K43)+SUM(O38:T43)</f>
        <v>3320</v>
      </c>
      <c r="C39" s="8">
        <v>50</v>
      </c>
      <c r="D39" s="8">
        <v>50</v>
      </c>
      <c r="E39" s="8">
        <v>50</v>
      </c>
      <c r="F39" s="52">
        <v>13</v>
      </c>
      <c r="G39" s="52">
        <v>20</v>
      </c>
      <c r="H39" s="52">
        <v>5</v>
      </c>
      <c r="I39" s="8">
        <v>45</v>
      </c>
      <c r="J39" s="8">
        <v>45</v>
      </c>
      <c r="K39" s="8">
        <v>45</v>
      </c>
      <c r="L39" s="52">
        <v>11</v>
      </c>
      <c r="M39" s="52"/>
      <c r="N39" s="52">
        <v>16</v>
      </c>
      <c r="O39" s="57">
        <v>100</v>
      </c>
      <c r="P39" s="57">
        <v>90</v>
      </c>
      <c r="Q39" s="57">
        <v>90</v>
      </c>
      <c r="R39" s="8"/>
      <c r="S39" s="8"/>
      <c r="T39" s="8"/>
      <c r="U39" s="52"/>
      <c r="V39" s="52"/>
      <c r="W39" s="67"/>
    </row>
    <row r="40" spans="1:23" ht="12.75">
      <c r="A40" s="66"/>
      <c r="B40" s="13">
        <f>SUM(F38:H43)+SUM(L38:N43)+SUM(U38:W43)</f>
        <v>268</v>
      </c>
      <c r="C40" s="9">
        <v>45</v>
      </c>
      <c r="D40" s="9">
        <v>45</v>
      </c>
      <c r="E40" s="9">
        <v>40</v>
      </c>
      <c r="F40" s="47">
        <v>7</v>
      </c>
      <c r="G40" s="47">
        <v>18</v>
      </c>
      <c r="H40" s="47"/>
      <c r="I40" s="9">
        <v>36</v>
      </c>
      <c r="J40" s="9">
        <v>40</v>
      </c>
      <c r="K40" s="9">
        <v>40</v>
      </c>
      <c r="L40" s="47"/>
      <c r="M40" s="47"/>
      <c r="N40" s="47"/>
      <c r="O40" s="57">
        <v>90</v>
      </c>
      <c r="P40" s="57">
        <v>80</v>
      </c>
      <c r="Q40" s="57">
        <v>90</v>
      </c>
      <c r="R40" s="9"/>
      <c r="S40" s="9"/>
      <c r="T40" s="9"/>
      <c r="U40" s="47"/>
      <c r="V40" s="47"/>
      <c r="W40" s="68"/>
    </row>
    <row r="41" spans="1:23" ht="12.75">
      <c r="A41" s="69"/>
      <c r="B41" s="11">
        <f>SUM(B39:B40)</f>
        <v>3588</v>
      </c>
      <c r="C41" s="7">
        <v>45</v>
      </c>
      <c r="D41" s="7">
        <v>36</v>
      </c>
      <c r="E41" s="7">
        <v>40</v>
      </c>
      <c r="F41" s="48"/>
      <c r="G41" s="48">
        <v>14</v>
      </c>
      <c r="H41" s="48"/>
      <c r="I41" s="7">
        <v>32</v>
      </c>
      <c r="J41" s="7">
        <v>32</v>
      </c>
      <c r="K41" s="7">
        <v>40</v>
      </c>
      <c r="L41" s="48"/>
      <c r="M41" s="48"/>
      <c r="N41" s="48"/>
      <c r="O41" s="57">
        <v>90</v>
      </c>
      <c r="P41" s="57">
        <v>72</v>
      </c>
      <c r="Q41" s="57">
        <v>80</v>
      </c>
      <c r="R41" s="7"/>
      <c r="S41" s="7"/>
      <c r="T41" s="7"/>
      <c r="U41" s="48"/>
      <c r="V41" s="48"/>
      <c r="W41" s="70"/>
    </row>
    <row r="42" spans="1:23" ht="12.75">
      <c r="A42" s="69"/>
      <c r="B42" s="11"/>
      <c r="C42" s="7">
        <v>32</v>
      </c>
      <c r="D42" s="7">
        <v>36</v>
      </c>
      <c r="E42" s="7">
        <v>32</v>
      </c>
      <c r="F42" s="48"/>
      <c r="G42" s="48"/>
      <c r="H42" s="48"/>
      <c r="I42" s="7">
        <v>32</v>
      </c>
      <c r="J42" s="7">
        <v>32</v>
      </c>
      <c r="K42" s="7">
        <v>36</v>
      </c>
      <c r="L42" s="48"/>
      <c r="M42" s="48"/>
      <c r="N42" s="48"/>
      <c r="O42" s="57">
        <v>80</v>
      </c>
      <c r="P42" s="57">
        <v>64</v>
      </c>
      <c r="Q42" s="57">
        <v>80</v>
      </c>
      <c r="R42" s="7"/>
      <c r="S42" s="7"/>
      <c r="T42" s="7"/>
      <c r="U42" s="48"/>
      <c r="V42" s="48"/>
      <c r="W42" s="70"/>
    </row>
    <row r="43" spans="1:23" ht="12.75">
      <c r="A43" s="69"/>
      <c r="B43" s="11"/>
      <c r="C43" s="7">
        <v>32</v>
      </c>
      <c r="D43" s="7">
        <v>32</v>
      </c>
      <c r="E43" s="7">
        <v>29</v>
      </c>
      <c r="F43" s="48"/>
      <c r="G43" s="48"/>
      <c r="H43" s="48"/>
      <c r="I43" s="7">
        <v>26</v>
      </c>
      <c r="J43" s="7">
        <v>29</v>
      </c>
      <c r="K43" s="7">
        <v>32</v>
      </c>
      <c r="L43" s="48"/>
      <c r="M43" s="48"/>
      <c r="N43" s="48"/>
      <c r="O43" s="57">
        <v>72</v>
      </c>
      <c r="P43" s="57">
        <v>64</v>
      </c>
      <c r="Q43" s="57">
        <v>72</v>
      </c>
      <c r="R43" s="7"/>
      <c r="S43" s="7"/>
      <c r="T43" s="7"/>
      <c r="U43" s="48"/>
      <c r="V43" s="48"/>
      <c r="W43" s="70"/>
    </row>
    <row r="44" spans="1:23" ht="13.5" thickBot="1">
      <c r="A44" s="71"/>
      <c r="B44" s="72"/>
      <c r="C44" s="73"/>
      <c r="D44" s="73"/>
      <c r="E44" s="73"/>
      <c r="F44" s="74"/>
      <c r="G44" s="74"/>
      <c r="H44" s="74"/>
      <c r="I44" s="73"/>
      <c r="J44" s="73"/>
      <c r="K44" s="73"/>
      <c r="L44" s="74"/>
      <c r="M44" s="74"/>
      <c r="N44" s="74"/>
      <c r="O44" s="75"/>
      <c r="P44" s="75"/>
      <c r="Q44" s="75"/>
      <c r="R44" s="73"/>
      <c r="S44" s="73"/>
      <c r="T44" s="73"/>
      <c r="U44" s="74"/>
      <c r="V44" s="74"/>
      <c r="W44" s="76"/>
    </row>
    <row r="45" spans="1:23" ht="12.75">
      <c r="A45" s="59">
        <v>7</v>
      </c>
      <c r="B45" s="60" t="s">
        <v>51</v>
      </c>
      <c r="C45" s="61">
        <v>29</v>
      </c>
      <c r="D45" s="61">
        <v>50</v>
      </c>
      <c r="E45" s="61">
        <v>36</v>
      </c>
      <c r="F45" s="62">
        <v>45</v>
      </c>
      <c r="G45" s="62">
        <v>12</v>
      </c>
      <c r="H45" s="62">
        <v>10</v>
      </c>
      <c r="I45" s="61">
        <v>80</v>
      </c>
      <c r="J45" s="61">
        <v>60</v>
      </c>
      <c r="K45" s="61">
        <v>80</v>
      </c>
      <c r="L45" s="62">
        <v>36</v>
      </c>
      <c r="M45" s="62">
        <v>16</v>
      </c>
      <c r="N45" s="62">
        <v>45</v>
      </c>
      <c r="O45" s="63">
        <v>64</v>
      </c>
      <c r="P45" s="63">
        <v>120</v>
      </c>
      <c r="Q45" s="63">
        <v>120</v>
      </c>
      <c r="R45" s="64">
        <v>160</v>
      </c>
      <c r="S45" s="64">
        <v>90</v>
      </c>
      <c r="T45" s="64">
        <v>58</v>
      </c>
      <c r="U45" s="62">
        <v>135</v>
      </c>
      <c r="V45" s="62">
        <v>108</v>
      </c>
      <c r="W45" s="65">
        <v>96</v>
      </c>
    </row>
    <row r="46" spans="1:23" ht="12.75">
      <c r="A46" s="66"/>
      <c r="B46" s="54">
        <f>SUM(C45:E50)+SUM(I45:K50)+SUM(O45:T50)</f>
        <v>2853</v>
      </c>
      <c r="C46" s="8">
        <v>26</v>
      </c>
      <c r="D46" s="8">
        <v>40</v>
      </c>
      <c r="E46" s="8">
        <v>24</v>
      </c>
      <c r="F46" s="52">
        <v>26</v>
      </c>
      <c r="G46" s="52">
        <v>4</v>
      </c>
      <c r="H46" s="52"/>
      <c r="I46" s="8">
        <v>45</v>
      </c>
      <c r="J46" s="8">
        <v>36</v>
      </c>
      <c r="K46" s="8">
        <v>60</v>
      </c>
      <c r="L46" s="52">
        <v>15</v>
      </c>
      <c r="M46" s="52"/>
      <c r="N46" s="52">
        <v>18</v>
      </c>
      <c r="O46" s="57">
        <v>58</v>
      </c>
      <c r="P46" s="57">
        <v>72</v>
      </c>
      <c r="Q46" s="57">
        <v>72</v>
      </c>
      <c r="R46" s="58">
        <v>90</v>
      </c>
      <c r="S46" s="58">
        <v>120</v>
      </c>
      <c r="T46" s="58">
        <v>0</v>
      </c>
      <c r="U46" s="48">
        <v>54</v>
      </c>
      <c r="V46" s="48">
        <v>42</v>
      </c>
      <c r="W46" s="70">
        <v>36</v>
      </c>
    </row>
    <row r="47" spans="1:23" ht="12.75">
      <c r="A47" s="66"/>
      <c r="B47" s="13">
        <f>SUM(F45:H50)+SUM(L45:N50)+SUM(U45:W50)</f>
        <v>717</v>
      </c>
      <c r="C47" s="9">
        <v>26</v>
      </c>
      <c r="D47" s="9">
        <v>26</v>
      </c>
      <c r="E47" s="9">
        <v>22</v>
      </c>
      <c r="F47" s="47">
        <v>3</v>
      </c>
      <c r="G47" s="47">
        <v>2</v>
      </c>
      <c r="H47" s="47"/>
      <c r="I47" s="9">
        <v>26</v>
      </c>
      <c r="J47" s="9">
        <v>26</v>
      </c>
      <c r="K47" s="9">
        <v>32</v>
      </c>
      <c r="L47" s="47">
        <v>7</v>
      </c>
      <c r="M47" s="47"/>
      <c r="N47" s="47"/>
      <c r="O47" s="57">
        <v>44</v>
      </c>
      <c r="P47" s="57">
        <v>58</v>
      </c>
      <c r="Q47" s="57">
        <v>64</v>
      </c>
      <c r="R47" s="58">
        <v>72</v>
      </c>
      <c r="S47" s="58">
        <v>58</v>
      </c>
      <c r="T47" s="58">
        <v>72</v>
      </c>
      <c r="U47" s="47"/>
      <c r="V47" s="47"/>
      <c r="W47" s="68"/>
    </row>
    <row r="48" spans="1:23" ht="12.75">
      <c r="A48" s="69"/>
      <c r="B48" s="11">
        <f>SUM(B46:B47)</f>
        <v>3570</v>
      </c>
      <c r="C48" s="7">
        <v>22</v>
      </c>
      <c r="D48" s="7">
        <v>24</v>
      </c>
      <c r="E48" s="7">
        <v>20</v>
      </c>
      <c r="F48" s="48">
        <v>1</v>
      </c>
      <c r="G48" s="48"/>
      <c r="H48" s="48"/>
      <c r="I48" s="7">
        <v>24</v>
      </c>
      <c r="J48" s="7">
        <v>24</v>
      </c>
      <c r="K48" s="7">
        <v>32</v>
      </c>
      <c r="L48" s="48">
        <v>6</v>
      </c>
      <c r="M48" s="48"/>
      <c r="N48" s="48"/>
      <c r="O48" s="57">
        <v>44</v>
      </c>
      <c r="P48" s="57">
        <v>52</v>
      </c>
      <c r="Q48" s="57">
        <v>58</v>
      </c>
      <c r="R48" s="7"/>
      <c r="S48" s="7"/>
      <c r="T48" s="7"/>
      <c r="U48" s="48"/>
      <c r="V48" s="48"/>
      <c r="W48" s="70"/>
    </row>
    <row r="49" spans="1:23" ht="12.75">
      <c r="A49" s="69"/>
      <c r="B49" s="11"/>
      <c r="C49" s="7">
        <v>22</v>
      </c>
      <c r="D49" s="7">
        <v>22</v>
      </c>
      <c r="E49" s="7"/>
      <c r="F49" s="48"/>
      <c r="G49" s="48"/>
      <c r="H49" s="48"/>
      <c r="I49" s="7">
        <v>24</v>
      </c>
      <c r="J49" s="7">
        <v>22</v>
      </c>
      <c r="K49" s="7">
        <v>29</v>
      </c>
      <c r="L49" s="48"/>
      <c r="M49" s="48"/>
      <c r="N49" s="48"/>
      <c r="O49" s="57">
        <v>44</v>
      </c>
      <c r="P49" s="57">
        <v>48</v>
      </c>
      <c r="Q49" s="57">
        <v>58</v>
      </c>
      <c r="R49" s="7"/>
      <c r="S49" s="7"/>
      <c r="T49" s="7"/>
      <c r="U49" s="48"/>
      <c r="V49" s="48"/>
      <c r="W49" s="70"/>
    </row>
    <row r="50" spans="1:23" ht="12.75">
      <c r="A50" s="69"/>
      <c r="B50" s="11"/>
      <c r="C50" s="7">
        <v>20</v>
      </c>
      <c r="D50" s="7"/>
      <c r="E50" s="7"/>
      <c r="F50" s="48"/>
      <c r="G50" s="48"/>
      <c r="H50" s="48"/>
      <c r="I50" s="7">
        <v>22</v>
      </c>
      <c r="J50" s="7">
        <v>0</v>
      </c>
      <c r="K50" s="7">
        <v>26</v>
      </c>
      <c r="L50" s="48"/>
      <c r="M50" s="48"/>
      <c r="N50" s="48"/>
      <c r="O50" s="57">
        <v>0</v>
      </c>
      <c r="P50" s="57">
        <v>48</v>
      </c>
      <c r="Q50" s="57">
        <v>52</v>
      </c>
      <c r="R50" s="7"/>
      <c r="S50" s="7"/>
      <c r="T50" s="7"/>
      <c r="U50" s="48"/>
      <c r="V50" s="48"/>
      <c r="W50" s="70"/>
    </row>
    <row r="51" spans="1:23" ht="13.5" thickBot="1">
      <c r="A51" s="69"/>
      <c r="B51" s="11"/>
      <c r="C51" s="7"/>
      <c r="D51" s="7"/>
      <c r="E51" s="7"/>
      <c r="F51" s="48"/>
      <c r="G51" s="48"/>
      <c r="H51" s="48"/>
      <c r="I51" s="7"/>
      <c r="J51" s="7"/>
      <c r="K51" s="7"/>
      <c r="L51" s="48"/>
      <c r="M51" s="48"/>
      <c r="N51" s="48"/>
      <c r="O51" s="41"/>
      <c r="P51" s="41"/>
      <c r="Q51" s="41"/>
      <c r="R51" s="7"/>
      <c r="S51" s="7"/>
      <c r="T51" s="7"/>
      <c r="U51" s="48"/>
      <c r="V51" s="48"/>
      <c r="W51" s="70"/>
    </row>
    <row r="52" spans="1:23" ht="12.75">
      <c r="A52" s="59">
        <v>8</v>
      </c>
      <c r="B52" s="60" t="s">
        <v>29</v>
      </c>
      <c r="C52" s="61">
        <v>40</v>
      </c>
      <c r="D52" s="61">
        <v>36</v>
      </c>
      <c r="E52" s="61">
        <v>45</v>
      </c>
      <c r="F52" s="62">
        <v>26</v>
      </c>
      <c r="G52" s="62">
        <v>24</v>
      </c>
      <c r="H52" s="62">
        <v>32</v>
      </c>
      <c r="I52" s="61">
        <v>32</v>
      </c>
      <c r="J52" s="61">
        <v>40</v>
      </c>
      <c r="K52" s="61">
        <v>60</v>
      </c>
      <c r="L52" s="62">
        <v>22</v>
      </c>
      <c r="M52" s="62">
        <v>24</v>
      </c>
      <c r="N52" s="62">
        <v>20</v>
      </c>
      <c r="O52" s="63">
        <v>100</v>
      </c>
      <c r="P52" s="63">
        <v>80</v>
      </c>
      <c r="Q52" s="63">
        <v>90</v>
      </c>
      <c r="R52" s="64">
        <v>120</v>
      </c>
      <c r="S52" s="64">
        <v>100</v>
      </c>
      <c r="T52" s="64">
        <v>0</v>
      </c>
      <c r="U52" s="62">
        <v>87</v>
      </c>
      <c r="V52" s="62">
        <v>66</v>
      </c>
      <c r="W52" s="65">
        <v>54</v>
      </c>
    </row>
    <row r="53" spans="1:23" ht="12.75">
      <c r="A53" s="66"/>
      <c r="B53" s="54">
        <f>SUM(C52:E57)+SUM(I52:K57)+SUM(O52:T57)</f>
        <v>2755</v>
      </c>
      <c r="C53" s="8">
        <v>24</v>
      </c>
      <c r="D53" s="8">
        <v>36</v>
      </c>
      <c r="E53" s="8">
        <v>32</v>
      </c>
      <c r="F53" s="52">
        <v>20</v>
      </c>
      <c r="G53" s="52">
        <v>7</v>
      </c>
      <c r="H53" s="52"/>
      <c r="I53" s="8">
        <v>29</v>
      </c>
      <c r="J53" s="8">
        <v>32</v>
      </c>
      <c r="K53" s="8">
        <v>45</v>
      </c>
      <c r="L53" s="52">
        <v>12</v>
      </c>
      <c r="M53" s="52">
        <v>29</v>
      </c>
      <c r="N53" s="52">
        <v>14</v>
      </c>
      <c r="O53" s="57">
        <v>80</v>
      </c>
      <c r="P53" s="57">
        <v>72</v>
      </c>
      <c r="Q53" s="57">
        <v>80</v>
      </c>
      <c r="R53" s="58">
        <v>72</v>
      </c>
      <c r="S53" s="58">
        <v>90</v>
      </c>
      <c r="T53" s="58">
        <v>100</v>
      </c>
      <c r="U53" s="48">
        <v>0</v>
      </c>
      <c r="V53" s="48">
        <v>39</v>
      </c>
      <c r="W53" s="70">
        <v>39</v>
      </c>
    </row>
    <row r="54" spans="1:23" ht="12.75">
      <c r="A54" s="66"/>
      <c r="B54" s="13">
        <f>SUM(F52:H57)+SUM(L52:N57)+SUM(U52:W57)</f>
        <v>709</v>
      </c>
      <c r="C54" s="9">
        <v>20</v>
      </c>
      <c r="D54" s="9">
        <v>32</v>
      </c>
      <c r="E54" s="9">
        <v>29</v>
      </c>
      <c r="F54" s="47">
        <v>1</v>
      </c>
      <c r="G54" s="47"/>
      <c r="H54" s="47"/>
      <c r="I54" s="9">
        <v>29</v>
      </c>
      <c r="J54" s="9">
        <v>32</v>
      </c>
      <c r="K54" s="9">
        <v>36</v>
      </c>
      <c r="L54" s="47"/>
      <c r="M54" s="47"/>
      <c r="N54" s="47"/>
      <c r="O54" s="57">
        <v>58</v>
      </c>
      <c r="P54" s="57">
        <v>44</v>
      </c>
      <c r="Q54" s="57">
        <v>72</v>
      </c>
      <c r="R54" s="58">
        <v>72</v>
      </c>
      <c r="S54" s="58">
        <v>80</v>
      </c>
      <c r="T54" s="58">
        <v>90</v>
      </c>
      <c r="U54" s="77">
        <v>96</v>
      </c>
      <c r="V54" s="77">
        <v>96</v>
      </c>
      <c r="W54" s="85"/>
    </row>
    <row r="55" spans="1:23" ht="12.75">
      <c r="A55" s="69"/>
      <c r="B55" s="11">
        <f>SUM(B53:B54)</f>
        <v>3464</v>
      </c>
      <c r="C55" s="7"/>
      <c r="D55" s="7">
        <v>26</v>
      </c>
      <c r="E55" s="7">
        <v>24</v>
      </c>
      <c r="F55" s="48">
        <v>1</v>
      </c>
      <c r="G55" s="48"/>
      <c r="H55" s="48"/>
      <c r="I55" s="7">
        <v>20</v>
      </c>
      <c r="J55" s="7">
        <v>20</v>
      </c>
      <c r="K55" s="7">
        <v>16</v>
      </c>
      <c r="L55" s="48"/>
      <c r="M55" s="48"/>
      <c r="N55" s="48"/>
      <c r="O55" s="57">
        <v>58</v>
      </c>
      <c r="P55" s="57">
        <v>40</v>
      </c>
      <c r="Q55" s="57">
        <v>72</v>
      </c>
      <c r="R55" s="58">
        <v>58</v>
      </c>
      <c r="S55" s="58">
        <v>100</v>
      </c>
      <c r="T55" s="58">
        <v>80</v>
      </c>
      <c r="U55" s="48"/>
      <c r="V55" s="48"/>
      <c r="W55" s="70"/>
    </row>
    <row r="56" spans="1:23" ht="12.75">
      <c r="A56" s="69"/>
      <c r="B56" s="11"/>
      <c r="C56" s="7"/>
      <c r="D56" s="7">
        <v>16</v>
      </c>
      <c r="E56" s="7">
        <v>14</v>
      </c>
      <c r="F56" s="48"/>
      <c r="G56" s="48"/>
      <c r="H56" s="48"/>
      <c r="I56" s="7">
        <v>18</v>
      </c>
      <c r="J56" s="7">
        <v>14</v>
      </c>
      <c r="K56" s="7">
        <v>0</v>
      </c>
      <c r="L56" s="48"/>
      <c r="M56" s="48"/>
      <c r="N56" s="48"/>
      <c r="O56" s="57">
        <v>0</v>
      </c>
      <c r="P56" s="57">
        <v>36</v>
      </c>
      <c r="Q56" s="57">
        <v>58</v>
      </c>
      <c r="R56" s="7"/>
      <c r="S56" s="7"/>
      <c r="T56" s="7"/>
      <c r="U56" s="48"/>
      <c r="V56" s="48"/>
      <c r="W56" s="70"/>
    </row>
    <row r="57" spans="1:23" ht="12.75">
      <c r="A57" s="69"/>
      <c r="B57" s="11"/>
      <c r="C57" s="7"/>
      <c r="D57" s="7"/>
      <c r="E57" s="7"/>
      <c r="F57" s="48"/>
      <c r="G57" s="48"/>
      <c r="H57" s="48"/>
      <c r="I57" s="7"/>
      <c r="J57" s="7">
        <v>0</v>
      </c>
      <c r="K57" s="7">
        <v>0</v>
      </c>
      <c r="L57" s="48"/>
      <c r="M57" s="48"/>
      <c r="N57" s="48"/>
      <c r="O57" s="57">
        <v>0</v>
      </c>
      <c r="P57" s="57">
        <v>26</v>
      </c>
      <c r="Q57" s="57">
        <v>30</v>
      </c>
      <c r="R57" s="7"/>
      <c r="S57" s="7"/>
      <c r="T57" s="7"/>
      <c r="U57" s="48"/>
      <c r="V57" s="48"/>
      <c r="W57" s="70"/>
    </row>
    <row r="58" spans="1:23" ht="13.5" thickBot="1">
      <c r="A58" s="71"/>
      <c r="B58" s="72"/>
      <c r="C58" s="73"/>
      <c r="D58" s="73"/>
      <c r="E58" s="73"/>
      <c r="F58" s="74"/>
      <c r="G58" s="74"/>
      <c r="H58" s="74"/>
      <c r="I58" s="73"/>
      <c r="J58" s="73"/>
      <c r="K58" s="73"/>
      <c r="L58" s="74"/>
      <c r="M58" s="74"/>
      <c r="N58" s="74"/>
      <c r="O58" s="75"/>
      <c r="P58" s="75"/>
      <c r="Q58" s="75"/>
      <c r="R58" s="73"/>
      <c r="S58" s="73"/>
      <c r="T58" s="73"/>
      <c r="U58" s="74"/>
      <c r="V58" s="74"/>
      <c r="W58" s="76"/>
    </row>
    <row r="59" spans="1:23" ht="12.75">
      <c r="A59" s="59">
        <v>9</v>
      </c>
      <c r="B59" s="60" t="s">
        <v>377</v>
      </c>
      <c r="C59" s="61">
        <v>60</v>
      </c>
      <c r="D59" s="61">
        <v>100</v>
      </c>
      <c r="E59" s="61">
        <v>100</v>
      </c>
      <c r="F59" s="62"/>
      <c r="G59" s="62"/>
      <c r="H59" s="62"/>
      <c r="I59" s="61">
        <v>100</v>
      </c>
      <c r="J59" s="61">
        <v>100</v>
      </c>
      <c r="K59" s="61">
        <v>100</v>
      </c>
      <c r="L59" s="62"/>
      <c r="M59" s="62"/>
      <c r="N59" s="62"/>
      <c r="O59" s="63">
        <v>200</v>
      </c>
      <c r="P59" s="63">
        <v>200</v>
      </c>
      <c r="Q59" s="63">
        <v>52</v>
      </c>
      <c r="R59" s="61">
        <v>90</v>
      </c>
      <c r="S59" s="61">
        <v>200</v>
      </c>
      <c r="T59" s="61">
        <v>200</v>
      </c>
      <c r="U59" s="62"/>
      <c r="V59" s="62"/>
      <c r="W59" s="65"/>
    </row>
    <row r="60" spans="1:23" ht="12.75">
      <c r="A60" s="66"/>
      <c r="B60" s="54">
        <f>SUM(C59:E64)+SUM(I59:K64)+SUM(O59:T64)</f>
        <v>1502</v>
      </c>
      <c r="C60" s="8"/>
      <c r="D60" s="8"/>
      <c r="E60" s="8"/>
      <c r="F60" s="52"/>
      <c r="G60" s="52"/>
      <c r="H60" s="52"/>
      <c r="I60" s="8"/>
      <c r="J60" s="8"/>
      <c r="K60" s="8"/>
      <c r="L60" s="52"/>
      <c r="M60" s="52"/>
      <c r="N60" s="52"/>
      <c r="O60" s="53"/>
      <c r="P60" s="53"/>
      <c r="Q60" s="53"/>
      <c r="R60" s="8"/>
      <c r="S60" s="8"/>
      <c r="T60" s="8"/>
      <c r="U60" s="52"/>
      <c r="V60" s="52"/>
      <c r="W60" s="67"/>
    </row>
    <row r="61" spans="1:23" ht="12.75">
      <c r="A61" s="66"/>
      <c r="B61" s="13">
        <f>SUM(F59:H64)+SUM(L59:N64)+SUM(U59:W64)</f>
        <v>0</v>
      </c>
      <c r="C61" s="9"/>
      <c r="D61" s="9"/>
      <c r="E61" s="9"/>
      <c r="F61" s="47"/>
      <c r="G61" s="47"/>
      <c r="H61" s="47"/>
      <c r="I61" s="9"/>
      <c r="J61" s="9"/>
      <c r="K61" s="9"/>
      <c r="L61" s="47"/>
      <c r="M61" s="47"/>
      <c r="N61" s="47"/>
      <c r="O61" s="39"/>
      <c r="P61" s="39"/>
      <c r="Q61" s="39"/>
      <c r="R61" s="9"/>
      <c r="S61" s="9"/>
      <c r="T61" s="9"/>
      <c r="U61" s="47"/>
      <c r="V61" s="47"/>
      <c r="W61" s="68"/>
    </row>
    <row r="62" spans="1:23" ht="12.75">
      <c r="A62" s="69"/>
      <c r="B62" s="11">
        <f>SUM(B60:B61)</f>
        <v>1502</v>
      </c>
      <c r="C62" s="7"/>
      <c r="D62" s="7"/>
      <c r="E62" s="7"/>
      <c r="F62" s="48"/>
      <c r="G62" s="48"/>
      <c r="H62" s="48"/>
      <c r="I62" s="7"/>
      <c r="J62" s="7"/>
      <c r="K62" s="7"/>
      <c r="L62" s="48"/>
      <c r="M62" s="48"/>
      <c r="N62" s="48"/>
      <c r="O62" s="41"/>
      <c r="P62" s="41"/>
      <c r="Q62" s="41"/>
      <c r="R62" s="7"/>
      <c r="S62" s="7"/>
      <c r="T62" s="7"/>
      <c r="U62" s="48"/>
      <c r="V62" s="48"/>
      <c r="W62" s="70"/>
    </row>
    <row r="63" spans="1:23" ht="12.75">
      <c r="A63" s="69"/>
      <c r="B63" s="11"/>
      <c r="C63" s="7"/>
      <c r="D63" s="7"/>
      <c r="E63" s="7"/>
      <c r="F63" s="48"/>
      <c r="G63" s="48"/>
      <c r="H63" s="48"/>
      <c r="I63" s="7"/>
      <c r="J63" s="7"/>
      <c r="K63" s="7"/>
      <c r="L63" s="48"/>
      <c r="M63" s="48"/>
      <c r="N63" s="48"/>
      <c r="O63" s="41"/>
      <c r="P63" s="41"/>
      <c r="Q63" s="41"/>
      <c r="R63" s="7"/>
      <c r="S63" s="7"/>
      <c r="T63" s="7"/>
      <c r="U63" s="48"/>
      <c r="V63" s="48"/>
      <c r="W63" s="70"/>
    </row>
    <row r="64" spans="1:23" ht="12.75">
      <c r="A64" s="69"/>
      <c r="B64" s="11"/>
      <c r="C64" s="7"/>
      <c r="D64" s="7"/>
      <c r="E64" s="7"/>
      <c r="F64" s="48"/>
      <c r="G64" s="48"/>
      <c r="H64" s="48"/>
      <c r="I64" s="7"/>
      <c r="J64" s="7"/>
      <c r="K64" s="7"/>
      <c r="L64" s="48"/>
      <c r="M64" s="48"/>
      <c r="N64" s="48"/>
      <c r="O64" s="41"/>
      <c r="P64" s="41"/>
      <c r="Q64" s="41"/>
      <c r="R64" s="7"/>
      <c r="S64" s="7"/>
      <c r="T64" s="7"/>
      <c r="U64" s="48"/>
      <c r="V64" s="48"/>
      <c r="W64" s="70"/>
    </row>
    <row r="65" spans="1:23" ht="13.5" thickBot="1">
      <c r="A65" s="71"/>
      <c r="B65" s="72"/>
      <c r="C65" s="73"/>
      <c r="D65" s="73"/>
      <c r="E65" s="73"/>
      <c r="F65" s="74"/>
      <c r="G65" s="74"/>
      <c r="H65" s="74"/>
      <c r="I65" s="73"/>
      <c r="J65" s="73"/>
      <c r="K65" s="73"/>
      <c r="L65" s="74"/>
      <c r="M65" s="74"/>
      <c r="N65" s="74"/>
      <c r="O65" s="75"/>
      <c r="P65" s="75"/>
      <c r="Q65" s="75"/>
      <c r="R65" s="73"/>
      <c r="S65" s="73"/>
      <c r="T65" s="73"/>
      <c r="U65" s="74"/>
      <c r="V65" s="74"/>
      <c r="W65" s="76"/>
    </row>
    <row r="66" spans="1:23" ht="12.75">
      <c r="A66" s="69">
        <v>10</v>
      </c>
      <c r="B66" s="11" t="s">
        <v>102</v>
      </c>
      <c r="C66" s="7">
        <v>32</v>
      </c>
      <c r="D66" s="7">
        <v>22</v>
      </c>
      <c r="E66" s="7">
        <v>0</v>
      </c>
      <c r="F66" s="48"/>
      <c r="G66" s="48"/>
      <c r="H66" s="48">
        <v>6</v>
      </c>
      <c r="I66" s="7">
        <v>40</v>
      </c>
      <c r="J66" s="7">
        <v>36</v>
      </c>
      <c r="K66" s="7">
        <v>36</v>
      </c>
      <c r="L66" s="48"/>
      <c r="M66" s="48"/>
      <c r="N66" s="48"/>
      <c r="O66" s="57">
        <v>90</v>
      </c>
      <c r="P66" s="57">
        <v>64</v>
      </c>
      <c r="Q66" s="57">
        <v>80</v>
      </c>
      <c r="R66" s="7">
        <v>80</v>
      </c>
      <c r="S66" s="7">
        <v>80</v>
      </c>
      <c r="T66" s="7">
        <v>100</v>
      </c>
      <c r="U66" s="48"/>
      <c r="V66" s="48"/>
      <c r="W66" s="70"/>
    </row>
    <row r="67" spans="1:23" ht="12.75">
      <c r="A67" s="66"/>
      <c r="B67" s="54">
        <f>SUM(C66:E71)+SUM(I66:K71)+SUM(O66:T71)</f>
        <v>1122</v>
      </c>
      <c r="C67" s="8">
        <v>22</v>
      </c>
      <c r="D67" s="8">
        <v>24</v>
      </c>
      <c r="E67" s="8">
        <v>36</v>
      </c>
      <c r="F67" s="52"/>
      <c r="G67" s="52"/>
      <c r="H67" s="52"/>
      <c r="I67" s="8">
        <v>32</v>
      </c>
      <c r="J67" s="8">
        <v>26</v>
      </c>
      <c r="K67" s="8">
        <v>36</v>
      </c>
      <c r="L67" s="52"/>
      <c r="M67" s="52"/>
      <c r="N67" s="52"/>
      <c r="O67" s="57">
        <v>52</v>
      </c>
      <c r="P67" s="57">
        <v>52</v>
      </c>
      <c r="Q67" s="57">
        <v>0</v>
      </c>
      <c r="R67" s="8"/>
      <c r="S67" s="8"/>
      <c r="T67" s="8">
        <v>72</v>
      </c>
      <c r="U67" s="52"/>
      <c r="V67" s="52"/>
      <c r="W67" s="67"/>
    </row>
    <row r="68" spans="1:23" ht="12.75">
      <c r="A68" s="66"/>
      <c r="B68" s="13">
        <f>SUM(F66:H71)+SUM(L66:N71)+SUM(U66:W71)</f>
        <v>6</v>
      </c>
      <c r="C68" s="9">
        <v>36</v>
      </c>
      <c r="D68" s="9"/>
      <c r="E68" s="9">
        <v>26</v>
      </c>
      <c r="F68" s="47"/>
      <c r="G68" s="47"/>
      <c r="H68" s="47"/>
      <c r="I68" s="9"/>
      <c r="J68" s="9"/>
      <c r="K68" s="9"/>
      <c r="L68" s="47"/>
      <c r="M68" s="47"/>
      <c r="N68" s="47"/>
      <c r="O68" s="57">
        <v>0</v>
      </c>
      <c r="P68" s="57">
        <v>0</v>
      </c>
      <c r="Q68" s="57">
        <v>0</v>
      </c>
      <c r="R68" s="9"/>
      <c r="S68" s="9"/>
      <c r="T68" s="9"/>
      <c r="U68" s="47"/>
      <c r="V68" s="47"/>
      <c r="W68" s="68"/>
    </row>
    <row r="69" spans="1:23" ht="12.75">
      <c r="A69" s="69"/>
      <c r="B69" s="11">
        <f>SUM(B67:B68)</f>
        <v>1128</v>
      </c>
      <c r="C69" s="7"/>
      <c r="D69" s="7"/>
      <c r="E69" s="7"/>
      <c r="F69" s="48"/>
      <c r="G69" s="48"/>
      <c r="H69" s="48"/>
      <c r="I69" s="7"/>
      <c r="J69" s="7"/>
      <c r="K69" s="7"/>
      <c r="L69" s="48"/>
      <c r="M69" s="48"/>
      <c r="N69" s="48"/>
      <c r="O69" s="57"/>
      <c r="P69" s="57">
        <v>48</v>
      </c>
      <c r="Q69" s="57"/>
      <c r="R69" s="7"/>
      <c r="S69" s="7"/>
      <c r="T69" s="7"/>
      <c r="U69" s="48"/>
      <c r="V69" s="48"/>
      <c r="W69" s="70"/>
    </row>
    <row r="70" spans="1:23" ht="12.75">
      <c r="A70" s="69"/>
      <c r="B70" s="11"/>
      <c r="C70" s="7"/>
      <c r="D70" s="7"/>
      <c r="E70" s="7"/>
      <c r="F70" s="48"/>
      <c r="G70" s="48"/>
      <c r="H70" s="48"/>
      <c r="I70" s="7"/>
      <c r="J70" s="7"/>
      <c r="K70" s="7"/>
      <c r="L70" s="48"/>
      <c r="M70" s="48"/>
      <c r="N70" s="48"/>
      <c r="O70" s="41"/>
      <c r="P70" s="41"/>
      <c r="Q70" s="41"/>
      <c r="R70" s="7"/>
      <c r="S70" s="7"/>
      <c r="T70" s="7"/>
      <c r="U70" s="48"/>
      <c r="V70" s="48"/>
      <c r="W70" s="70"/>
    </row>
    <row r="71" spans="1:23" ht="12.75">
      <c r="A71" s="69"/>
      <c r="B71" s="11"/>
      <c r="C71" s="7"/>
      <c r="D71" s="7"/>
      <c r="E71" s="7"/>
      <c r="F71" s="48"/>
      <c r="G71" s="48"/>
      <c r="H71" s="48"/>
      <c r="I71" s="7"/>
      <c r="J71" s="7"/>
      <c r="K71" s="7"/>
      <c r="L71" s="48"/>
      <c r="M71" s="48"/>
      <c r="N71" s="48"/>
      <c r="O71" s="41"/>
      <c r="P71" s="41"/>
      <c r="Q71" s="41"/>
      <c r="R71" s="7"/>
      <c r="S71" s="7"/>
      <c r="T71" s="7"/>
      <c r="U71" s="48"/>
      <c r="V71" s="48"/>
      <c r="W71" s="70"/>
    </row>
    <row r="72" spans="1:23" ht="13.5" thickBot="1">
      <c r="A72" s="69"/>
      <c r="B72" s="11"/>
      <c r="C72" s="7"/>
      <c r="D72" s="7"/>
      <c r="E72" s="7"/>
      <c r="F72" s="48"/>
      <c r="G72" s="48"/>
      <c r="H72" s="48"/>
      <c r="I72" s="7"/>
      <c r="J72" s="7"/>
      <c r="K72" s="7"/>
      <c r="L72" s="48"/>
      <c r="M72" s="48"/>
      <c r="N72" s="48"/>
      <c r="O72" s="41"/>
      <c r="P72" s="41"/>
      <c r="Q72" s="41"/>
      <c r="R72" s="7"/>
      <c r="S72" s="7"/>
      <c r="T72" s="7"/>
      <c r="U72" s="48"/>
      <c r="V72" s="48"/>
      <c r="W72" s="70"/>
    </row>
    <row r="73" spans="1:23" ht="12.75">
      <c r="A73" s="59">
        <v>11</v>
      </c>
      <c r="B73" s="60" t="s">
        <v>69</v>
      </c>
      <c r="C73" s="61"/>
      <c r="D73" s="61"/>
      <c r="E73" s="61"/>
      <c r="F73" s="62"/>
      <c r="G73" s="62"/>
      <c r="H73" s="62"/>
      <c r="I73" s="61">
        <v>50</v>
      </c>
      <c r="J73" s="61">
        <v>50</v>
      </c>
      <c r="K73" s="61">
        <v>50</v>
      </c>
      <c r="L73" s="62"/>
      <c r="M73" s="62"/>
      <c r="N73" s="62"/>
      <c r="O73" s="63">
        <v>100</v>
      </c>
      <c r="P73" s="63">
        <v>120</v>
      </c>
      <c r="Q73" s="63">
        <v>100</v>
      </c>
      <c r="R73" s="61">
        <v>120</v>
      </c>
      <c r="S73" s="61">
        <v>120</v>
      </c>
      <c r="T73" s="61">
        <v>160</v>
      </c>
      <c r="U73" s="62"/>
      <c r="V73" s="62"/>
      <c r="W73" s="65"/>
    </row>
    <row r="74" spans="1:23" ht="12.75">
      <c r="A74" s="66"/>
      <c r="B74" s="54">
        <f>SUM(C73:E78)+SUM(I73:K78)+SUM(O73:T78)</f>
        <v>870</v>
      </c>
      <c r="C74" s="8"/>
      <c r="D74" s="8"/>
      <c r="E74" s="8"/>
      <c r="F74" s="52"/>
      <c r="G74" s="52"/>
      <c r="H74" s="52"/>
      <c r="I74" s="8"/>
      <c r="J74" s="8"/>
      <c r="K74" s="8"/>
      <c r="L74" s="52"/>
      <c r="M74" s="52"/>
      <c r="N74" s="52"/>
      <c r="O74" s="53"/>
      <c r="P74" s="53"/>
      <c r="Q74" s="53"/>
      <c r="R74" s="8"/>
      <c r="S74" s="8"/>
      <c r="T74" s="8"/>
      <c r="U74" s="52"/>
      <c r="V74" s="52"/>
      <c r="W74" s="67"/>
    </row>
    <row r="75" spans="1:23" ht="12.75">
      <c r="A75" s="66"/>
      <c r="B75" s="13">
        <f>SUM(F73:H78)+SUM(L73:N78)+SUM(U73:W78)</f>
        <v>0</v>
      </c>
      <c r="C75" s="9"/>
      <c r="D75" s="9"/>
      <c r="E75" s="9"/>
      <c r="F75" s="47"/>
      <c r="G75" s="47"/>
      <c r="H75" s="47"/>
      <c r="I75" s="9"/>
      <c r="J75" s="9"/>
      <c r="K75" s="9"/>
      <c r="L75" s="47"/>
      <c r="M75" s="47"/>
      <c r="N75" s="47"/>
      <c r="O75" s="39"/>
      <c r="P75" s="39"/>
      <c r="Q75" s="39"/>
      <c r="R75" s="9"/>
      <c r="S75" s="9"/>
      <c r="T75" s="9"/>
      <c r="U75" s="47"/>
      <c r="V75" s="47"/>
      <c r="W75" s="68"/>
    </row>
    <row r="76" spans="1:23" ht="12.75">
      <c r="A76" s="69"/>
      <c r="B76" s="11">
        <f>SUM(B74:B75)</f>
        <v>870</v>
      </c>
      <c r="C76" s="7"/>
      <c r="D76" s="7"/>
      <c r="E76" s="7"/>
      <c r="F76" s="48"/>
      <c r="G76" s="48"/>
      <c r="H76" s="48"/>
      <c r="I76" s="7"/>
      <c r="J76" s="7"/>
      <c r="K76" s="7"/>
      <c r="L76" s="48"/>
      <c r="M76" s="48"/>
      <c r="N76" s="48"/>
      <c r="O76" s="41"/>
      <c r="P76" s="41"/>
      <c r="Q76" s="41"/>
      <c r="R76" s="7"/>
      <c r="S76" s="7"/>
      <c r="T76" s="7"/>
      <c r="U76" s="48"/>
      <c r="V76" s="48"/>
      <c r="W76" s="70"/>
    </row>
    <row r="77" spans="1:23" ht="12.75">
      <c r="A77" s="69"/>
      <c r="B77" s="11"/>
      <c r="C77" s="7"/>
      <c r="D77" s="7"/>
      <c r="E77" s="7"/>
      <c r="F77" s="48"/>
      <c r="G77" s="48"/>
      <c r="H77" s="48"/>
      <c r="I77" s="7"/>
      <c r="J77" s="7"/>
      <c r="K77" s="7"/>
      <c r="L77" s="48"/>
      <c r="M77" s="48"/>
      <c r="N77" s="48"/>
      <c r="O77" s="41"/>
      <c r="P77" s="41"/>
      <c r="Q77" s="41"/>
      <c r="R77" s="7"/>
      <c r="S77" s="7"/>
      <c r="T77" s="7"/>
      <c r="U77" s="48"/>
      <c r="V77" s="48"/>
      <c r="W77" s="70"/>
    </row>
    <row r="78" spans="1:23" ht="13.5" thickBot="1">
      <c r="A78" s="71"/>
      <c r="B78" s="72"/>
      <c r="C78" s="73"/>
      <c r="D78" s="73"/>
      <c r="E78" s="73"/>
      <c r="F78" s="74"/>
      <c r="G78" s="74"/>
      <c r="H78" s="74"/>
      <c r="I78" s="73"/>
      <c r="J78" s="73"/>
      <c r="K78" s="73"/>
      <c r="L78" s="74"/>
      <c r="M78" s="74"/>
      <c r="N78" s="74"/>
      <c r="O78" s="75"/>
      <c r="P78" s="75"/>
      <c r="Q78" s="75"/>
      <c r="R78" s="73"/>
      <c r="S78" s="73"/>
      <c r="T78" s="73"/>
      <c r="U78" s="74"/>
      <c r="V78" s="74"/>
      <c r="W78" s="76"/>
    </row>
    <row r="79" spans="1:23" ht="12.75">
      <c r="A79" s="69">
        <v>12</v>
      </c>
      <c r="B79" s="11" t="s">
        <v>378</v>
      </c>
      <c r="C79" s="7"/>
      <c r="D79" s="7"/>
      <c r="E79" s="7"/>
      <c r="F79" s="48"/>
      <c r="G79" s="48"/>
      <c r="H79" s="48">
        <v>29</v>
      </c>
      <c r="I79" s="7"/>
      <c r="J79" s="7"/>
      <c r="K79" s="7"/>
      <c r="L79" s="48"/>
      <c r="M79" s="48"/>
      <c r="N79" s="48">
        <v>20</v>
      </c>
      <c r="O79" s="41"/>
      <c r="P79" s="41"/>
      <c r="Q79" s="41"/>
      <c r="R79" s="7"/>
      <c r="S79" s="7"/>
      <c r="T79" s="7"/>
      <c r="U79" s="48"/>
      <c r="V79" s="48"/>
      <c r="W79" s="70"/>
    </row>
    <row r="80" spans="1:23" ht="12.75">
      <c r="A80" s="66"/>
      <c r="B80" s="54">
        <f>SUM(C79:E84)+SUM(I79:K84)+SUM(O79:T84)</f>
        <v>0</v>
      </c>
      <c r="C80" s="8"/>
      <c r="D80" s="8"/>
      <c r="E80" s="8"/>
      <c r="F80" s="52"/>
      <c r="G80" s="52"/>
      <c r="H80" s="52">
        <v>12</v>
      </c>
      <c r="I80" s="8"/>
      <c r="J80" s="8"/>
      <c r="K80" s="8"/>
      <c r="L80" s="52"/>
      <c r="M80" s="52"/>
      <c r="N80" s="52"/>
      <c r="O80" s="53"/>
      <c r="P80" s="53"/>
      <c r="Q80" s="53"/>
      <c r="R80" s="8"/>
      <c r="S80" s="8"/>
      <c r="T80" s="8"/>
      <c r="U80" s="52"/>
      <c r="V80" s="52"/>
      <c r="W80" s="67"/>
    </row>
    <row r="81" spans="1:23" ht="12.75">
      <c r="A81" s="66"/>
      <c r="B81" s="13">
        <f>SUM(F79:H84)+SUM(L79:N84)+SUM(U79:W84)</f>
        <v>61</v>
      </c>
      <c r="C81" s="9"/>
      <c r="D81" s="9"/>
      <c r="E81" s="9"/>
      <c r="F81" s="47"/>
      <c r="G81" s="47"/>
      <c r="H81" s="47"/>
      <c r="I81" s="9"/>
      <c r="J81" s="9"/>
      <c r="K81" s="9"/>
      <c r="L81" s="47"/>
      <c r="M81" s="47"/>
      <c r="N81" s="47"/>
      <c r="O81" s="39"/>
      <c r="P81" s="39"/>
      <c r="Q81" s="39"/>
      <c r="R81" s="9"/>
      <c r="S81" s="9"/>
      <c r="T81" s="9"/>
      <c r="U81" s="47"/>
      <c r="V81" s="47"/>
      <c r="W81" s="68"/>
    </row>
    <row r="82" spans="1:23" ht="13.5" thickBot="1">
      <c r="A82" s="71"/>
      <c r="B82" s="72">
        <f>SUM(B80:B81)</f>
        <v>61</v>
      </c>
      <c r="C82" s="73"/>
      <c r="D82" s="73"/>
      <c r="E82" s="73"/>
      <c r="F82" s="74"/>
      <c r="G82" s="74"/>
      <c r="H82" s="74"/>
      <c r="I82" s="73"/>
      <c r="J82" s="73"/>
      <c r="K82" s="73"/>
      <c r="L82" s="74"/>
      <c r="M82" s="74"/>
      <c r="N82" s="74"/>
      <c r="O82" s="75"/>
      <c r="P82" s="75"/>
      <c r="Q82" s="75"/>
      <c r="R82" s="73"/>
      <c r="S82" s="73"/>
      <c r="T82" s="73"/>
      <c r="U82" s="74"/>
      <c r="V82" s="74"/>
      <c r="W82" s="76"/>
    </row>
  </sheetData>
  <sheetProtection/>
  <printOptions/>
  <pageMargins left="0.75" right="0.75" top="1" bottom="1" header="0.5" footer="0.5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7109375" style="0" bestFit="1" customWidth="1"/>
    <col min="2" max="2" width="19.28125" style="0" bestFit="1" customWidth="1"/>
    <col min="3" max="3" width="6.28125" style="0" bestFit="1" customWidth="1"/>
    <col min="4" max="4" width="4.57421875" style="0" bestFit="1" customWidth="1"/>
    <col min="5" max="5" width="6.57421875" style="0" bestFit="1" customWidth="1"/>
    <col min="6" max="6" width="5.28125" style="0" bestFit="1" customWidth="1"/>
    <col min="7" max="7" width="2.140625" style="0" bestFit="1" customWidth="1"/>
    <col min="8" max="8" width="6.7109375" style="0" bestFit="1" customWidth="1"/>
    <col min="9" max="9" width="5.28125" style="0" bestFit="1" customWidth="1"/>
    <col min="10" max="10" width="2.140625" style="0" bestFit="1" customWidth="1"/>
    <col min="11" max="11" width="6.57421875" style="0" bestFit="1" customWidth="1"/>
    <col min="12" max="12" width="5.28125" style="0" bestFit="1" customWidth="1"/>
    <col min="13" max="13" width="2.140625" style="0" bestFit="1" customWidth="1"/>
    <col min="14" max="14" width="6.57421875" style="0" bestFit="1" customWidth="1"/>
    <col min="15" max="15" width="5.28125" style="0" bestFit="1" customWidth="1"/>
    <col min="16" max="16" width="2.140625" style="0" bestFit="1" customWidth="1"/>
    <col min="17" max="17" width="6.57421875" style="0" bestFit="1" customWidth="1"/>
    <col min="18" max="18" width="5.28125" style="0" bestFit="1" customWidth="1"/>
    <col min="19" max="19" width="2.140625" style="0" bestFit="1" customWidth="1"/>
    <col min="20" max="24" width="4.00390625" style="0" bestFit="1" customWidth="1"/>
    <col min="25" max="25" width="5.00390625" style="0" bestFit="1" customWidth="1"/>
    <col min="26" max="26" width="5.57421875" style="0" customWidth="1"/>
    <col min="27" max="27" width="9.421875" style="0" bestFit="1" customWidth="1"/>
    <col min="28" max="28" width="7.140625" style="0" bestFit="1" customWidth="1"/>
    <col min="29" max="29" width="10.00390625" style="0" bestFit="1" customWidth="1"/>
  </cols>
  <sheetData>
    <row r="1" spans="1:29" s="1" customFormat="1" ht="60">
      <c r="A1" s="2" t="s">
        <v>283</v>
      </c>
      <c r="B1" s="2" t="s">
        <v>284</v>
      </c>
      <c r="C1" s="2" t="s">
        <v>285</v>
      </c>
      <c r="D1" s="3" t="s">
        <v>286</v>
      </c>
      <c r="E1" s="3" t="s">
        <v>141</v>
      </c>
      <c r="F1" s="4" t="s">
        <v>287</v>
      </c>
      <c r="G1" s="4" t="s">
        <v>288</v>
      </c>
      <c r="H1" s="3" t="s">
        <v>142</v>
      </c>
      <c r="I1" s="4" t="s">
        <v>287</v>
      </c>
      <c r="J1" s="4" t="s">
        <v>288</v>
      </c>
      <c r="K1" s="3" t="s">
        <v>143</v>
      </c>
      <c r="L1" s="4" t="s">
        <v>287</v>
      </c>
      <c r="M1" s="4" t="s">
        <v>288</v>
      </c>
      <c r="N1" s="3" t="s">
        <v>144</v>
      </c>
      <c r="O1" s="4" t="s">
        <v>287</v>
      </c>
      <c r="P1" s="4" t="s">
        <v>288</v>
      </c>
      <c r="Q1" s="3" t="s">
        <v>145</v>
      </c>
      <c r="R1" s="4" t="s">
        <v>287</v>
      </c>
      <c r="S1" s="4" t="s">
        <v>288</v>
      </c>
      <c r="T1" s="1" t="s">
        <v>289</v>
      </c>
      <c r="U1" s="1" t="s">
        <v>290</v>
      </c>
      <c r="V1" s="1" t="s">
        <v>291</v>
      </c>
      <c r="W1" s="1" t="s">
        <v>292</v>
      </c>
      <c r="X1" s="1" t="s">
        <v>293</v>
      </c>
      <c r="Y1" s="1" t="s">
        <v>128</v>
      </c>
      <c r="AA1" s="1" t="s">
        <v>294</v>
      </c>
      <c r="AB1" s="1" t="s">
        <v>295</v>
      </c>
      <c r="AC1" s="1" t="s">
        <v>296</v>
      </c>
    </row>
    <row r="2" spans="1:29" ht="12.75">
      <c r="A2" s="5">
        <v>555036</v>
      </c>
      <c r="B2" s="6" t="s">
        <v>307</v>
      </c>
      <c r="C2" s="5" t="s">
        <v>298</v>
      </c>
      <c r="D2" s="5" t="s">
        <v>414</v>
      </c>
      <c r="E2" t="s">
        <v>415</v>
      </c>
      <c r="F2">
        <v>438</v>
      </c>
      <c r="H2" t="s">
        <v>308</v>
      </c>
      <c r="I2">
        <v>1223</v>
      </c>
      <c r="K2" t="s">
        <v>401</v>
      </c>
      <c r="L2">
        <v>1576</v>
      </c>
      <c r="N2" t="s">
        <v>433</v>
      </c>
      <c r="O2">
        <v>600</v>
      </c>
      <c r="Q2" t="s">
        <v>416</v>
      </c>
      <c r="R2">
        <v>438</v>
      </c>
      <c r="T2">
        <v>160</v>
      </c>
      <c r="U2">
        <v>205</v>
      </c>
      <c r="V2">
        <v>175</v>
      </c>
      <c r="W2">
        <v>275</v>
      </c>
      <c r="X2">
        <v>120</v>
      </c>
      <c r="Y2">
        <f aca="true" t="shared" si="0" ref="Y2:Y10">SUM(T2:X2)</f>
        <v>935</v>
      </c>
      <c r="AA2" t="s">
        <v>306</v>
      </c>
      <c r="AB2">
        <v>570</v>
      </c>
      <c r="AC2">
        <v>800</v>
      </c>
    </row>
    <row r="3" spans="1:29" ht="12.75">
      <c r="A3" s="5">
        <v>555030</v>
      </c>
      <c r="B3" s="6" t="s">
        <v>417</v>
      </c>
      <c r="C3" s="5" t="s">
        <v>298</v>
      </c>
      <c r="D3" s="5" t="s">
        <v>418</v>
      </c>
      <c r="E3" t="s">
        <v>318</v>
      </c>
      <c r="H3" t="s">
        <v>318</v>
      </c>
      <c r="K3" t="s">
        <v>318</v>
      </c>
      <c r="N3" t="s">
        <v>318</v>
      </c>
      <c r="Q3" t="s">
        <v>318</v>
      </c>
      <c r="Y3">
        <f t="shared" si="0"/>
        <v>0</v>
      </c>
      <c r="AA3" t="s">
        <v>309</v>
      </c>
      <c r="AB3">
        <v>495</v>
      </c>
      <c r="AC3">
        <v>695</v>
      </c>
    </row>
    <row r="4" spans="1:29" ht="12.75">
      <c r="A4" s="5">
        <v>555023</v>
      </c>
      <c r="B4" s="6" t="s">
        <v>317</v>
      </c>
      <c r="C4" s="5" t="s">
        <v>298</v>
      </c>
      <c r="D4" s="5" t="s">
        <v>419</v>
      </c>
      <c r="E4" t="s">
        <v>318</v>
      </c>
      <c r="H4" t="s">
        <v>319</v>
      </c>
      <c r="I4">
        <v>2864</v>
      </c>
      <c r="J4" t="s">
        <v>320</v>
      </c>
      <c r="K4" t="s">
        <v>321</v>
      </c>
      <c r="L4">
        <v>2668</v>
      </c>
      <c r="M4" t="s">
        <v>320</v>
      </c>
      <c r="N4" t="s">
        <v>322</v>
      </c>
      <c r="O4">
        <v>2328</v>
      </c>
      <c r="P4" t="s">
        <v>320</v>
      </c>
      <c r="Q4" t="s">
        <v>323</v>
      </c>
      <c r="R4">
        <v>1536</v>
      </c>
      <c r="S4" t="s">
        <v>320</v>
      </c>
      <c r="U4">
        <v>65</v>
      </c>
      <c r="V4">
        <v>90</v>
      </c>
      <c r="W4">
        <v>0</v>
      </c>
      <c r="X4">
        <v>0</v>
      </c>
      <c r="Y4">
        <f t="shared" si="0"/>
        <v>155</v>
      </c>
      <c r="AA4" t="s">
        <v>316</v>
      </c>
      <c r="AB4">
        <v>420</v>
      </c>
      <c r="AC4">
        <v>590</v>
      </c>
    </row>
    <row r="5" spans="1:29" ht="12.75">
      <c r="A5" s="5">
        <v>555035</v>
      </c>
      <c r="B5" s="6" t="s">
        <v>325</v>
      </c>
      <c r="C5" s="5" t="s">
        <v>298</v>
      </c>
      <c r="D5" s="5" t="s">
        <v>414</v>
      </c>
      <c r="E5" t="s">
        <v>318</v>
      </c>
      <c r="H5" t="s">
        <v>326</v>
      </c>
      <c r="I5">
        <v>2007</v>
      </c>
      <c r="K5" t="s">
        <v>327</v>
      </c>
      <c r="L5">
        <v>2308</v>
      </c>
      <c r="N5" t="s">
        <v>318</v>
      </c>
      <c r="Q5" t="s">
        <v>318</v>
      </c>
      <c r="T5">
        <v>0</v>
      </c>
      <c r="U5">
        <v>120</v>
      </c>
      <c r="V5">
        <v>90</v>
      </c>
      <c r="Y5">
        <f t="shared" si="0"/>
        <v>210</v>
      </c>
      <c r="AA5" t="s">
        <v>324</v>
      </c>
      <c r="AB5">
        <v>350</v>
      </c>
      <c r="AC5">
        <v>485</v>
      </c>
    </row>
    <row r="6" spans="1:29" ht="12.75">
      <c r="A6" s="5">
        <v>555018</v>
      </c>
      <c r="B6" s="6" t="s">
        <v>297</v>
      </c>
      <c r="C6" s="5" t="s">
        <v>298</v>
      </c>
      <c r="D6" s="5" t="s">
        <v>420</v>
      </c>
      <c r="E6" t="s">
        <v>299</v>
      </c>
      <c r="F6">
        <v>1207</v>
      </c>
      <c r="G6" t="s">
        <v>300</v>
      </c>
      <c r="H6" t="s">
        <v>301</v>
      </c>
      <c r="I6">
        <v>585</v>
      </c>
      <c r="K6" t="s">
        <v>302</v>
      </c>
      <c r="L6">
        <v>891</v>
      </c>
      <c r="M6" t="s">
        <v>303</v>
      </c>
      <c r="N6" t="s">
        <v>304</v>
      </c>
      <c r="O6">
        <v>1999</v>
      </c>
      <c r="P6" t="s">
        <v>300</v>
      </c>
      <c r="Q6" t="s">
        <v>305</v>
      </c>
      <c r="R6">
        <v>718</v>
      </c>
      <c r="S6" t="s">
        <v>300</v>
      </c>
      <c r="T6">
        <v>0</v>
      </c>
      <c r="U6">
        <v>305</v>
      </c>
      <c r="V6">
        <v>260</v>
      </c>
      <c r="W6">
        <v>0</v>
      </c>
      <c r="X6">
        <v>0</v>
      </c>
      <c r="Y6">
        <f t="shared" si="0"/>
        <v>565</v>
      </c>
      <c r="AA6" t="s">
        <v>328</v>
      </c>
      <c r="AB6">
        <v>305</v>
      </c>
      <c r="AC6">
        <v>420</v>
      </c>
    </row>
    <row r="7" spans="1:29" ht="12.75">
      <c r="A7" s="5">
        <v>555028</v>
      </c>
      <c r="B7" s="6" t="s">
        <v>310</v>
      </c>
      <c r="C7" s="5" t="s">
        <v>298</v>
      </c>
      <c r="D7" s="5" t="s">
        <v>418</v>
      </c>
      <c r="E7" t="s">
        <v>311</v>
      </c>
      <c r="F7">
        <v>978</v>
      </c>
      <c r="G7" t="s">
        <v>303</v>
      </c>
      <c r="H7" t="s">
        <v>312</v>
      </c>
      <c r="I7">
        <v>1441</v>
      </c>
      <c r="K7" t="s">
        <v>404</v>
      </c>
      <c r="L7">
        <v>1211</v>
      </c>
      <c r="N7" t="s">
        <v>313</v>
      </c>
      <c r="O7">
        <v>1694</v>
      </c>
      <c r="P7" t="s">
        <v>303</v>
      </c>
      <c r="Q7" t="s">
        <v>314</v>
      </c>
      <c r="R7">
        <v>1016</v>
      </c>
      <c r="S7" t="s">
        <v>315</v>
      </c>
      <c r="T7">
        <v>0</v>
      </c>
      <c r="U7">
        <v>205</v>
      </c>
      <c r="V7">
        <v>230</v>
      </c>
      <c r="W7">
        <v>0</v>
      </c>
      <c r="X7">
        <v>0</v>
      </c>
      <c r="Y7">
        <f t="shared" si="0"/>
        <v>435</v>
      </c>
      <c r="AA7" t="s">
        <v>331</v>
      </c>
      <c r="AB7">
        <v>260</v>
      </c>
      <c r="AC7">
        <v>355</v>
      </c>
    </row>
    <row r="8" spans="1:29" ht="12.75">
      <c r="A8" s="5">
        <v>555029</v>
      </c>
      <c r="B8" s="6" t="s">
        <v>329</v>
      </c>
      <c r="C8" s="5" t="s">
        <v>298</v>
      </c>
      <c r="D8" s="5" t="s">
        <v>418</v>
      </c>
      <c r="E8" t="s">
        <v>318</v>
      </c>
      <c r="H8" t="s">
        <v>382</v>
      </c>
      <c r="I8">
        <v>1922</v>
      </c>
      <c r="K8" t="s">
        <v>330</v>
      </c>
      <c r="L8">
        <v>3593</v>
      </c>
      <c r="M8" t="s">
        <v>300</v>
      </c>
      <c r="N8" t="s">
        <v>318</v>
      </c>
      <c r="Q8" t="s">
        <v>318</v>
      </c>
      <c r="U8">
        <v>145</v>
      </c>
      <c r="V8">
        <v>0</v>
      </c>
      <c r="Y8">
        <f t="shared" si="0"/>
        <v>145</v>
      </c>
      <c r="AA8" t="s">
        <v>334</v>
      </c>
      <c r="AB8">
        <v>230</v>
      </c>
      <c r="AC8">
        <v>315</v>
      </c>
    </row>
    <row r="9" spans="1:29" ht="12.75">
      <c r="A9" s="5">
        <v>555033</v>
      </c>
      <c r="B9" s="6" t="s">
        <v>332</v>
      </c>
      <c r="C9" s="5" t="s">
        <v>298</v>
      </c>
      <c r="D9" s="5" t="s">
        <v>421</v>
      </c>
      <c r="E9" t="s">
        <v>318</v>
      </c>
      <c r="H9" t="s">
        <v>422</v>
      </c>
      <c r="I9">
        <v>3356</v>
      </c>
      <c r="K9" t="s">
        <v>333</v>
      </c>
      <c r="L9">
        <v>3418</v>
      </c>
      <c r="M9" t="s">
        <v>303</v>
      </c>
      <c r="N9" t="s">
        <v>318</v>
      </c>
      <c r="Q9" t="s">
        <v>318</v>
      </c>
      <c r="U9">
        <v>0</v>
      </c>
      <c r="V9">
        <v>0</v>
      </c>
      <c r="Y9">
        <f t="shared" si="0"/>
        <v>0</v>
      </c>
      <c r="AA9" t="s">
        <v>336</v>
      </c>
      <c r="AB9">
        <v>205</v>
      </c>
      <c r="AC9">
        <v>275</v>
      </c>
    </row>
    <row r="10" spans="1:29" ht="12.75">
      <c r="A10" s="5">
        <v>555031</v>
      </c>
      <c r="B10" s="6" t="s">
        <v>335</v>
      </c>
      <c r="C10" s="5" t="s">
        <v>298</v>
      </c>
      <c r="D10" s="5" t="s">
        <v>421</v>
      </c>
      <c r="E10" t="s">
        <v>318</v>
      </c>
      <c r="H10" t="s">
        <v>434</v>
      </c>
      <c r="I10">
        <v>2513</v>
      </c>
      <c r="K10" t="s">
        <v>435</v>
      </c>
      <c r="L10">
        <v>2514</v>
      </c>
      <c r="N10" t="s">
        <v>318</v>
      </c>
      <c r="Q10" t="s">
        <v>318</v>
      </c>
      <c r="U10">
        <v>90</v>
      </c>
      <c r="V10">
        <v>90</v>
      </c>
      <c r="Y10">
        <f t="shared" si="0"/>
        <v>180</v>
      </c>
      <c r="AA10" t="s">
        <v>337</v>
      </c>
      <c r="AB10">
        <v>175</v>
      </c>
      <c r="AC10">
        <v>235</v>
      </c>
    </row>
    <row r="11" spans="27:29" ht="12.75">
      <c r="AA11" t="s">
        <v>338</v>
      </c>
      <c r="AB11">
        <v>145</v>
      </c>
      <c r="AC11">
        <v>195</v>
      </c>
    </row>
    <row r="12" spans="27:29" ht="12.75">
      <c r="AA12" t="s">
        <v>339</v>
      </c>
      <c r="AB12">
        <v>120</v>
      </c>
      <c r="AC12">
        <v>160</v>
      </c>
    </row>
    <row r="13" spans="27:29" ht="12.75">
      <c r="AA13" t="s">
        <v>340</v>
      </c>
      <c r="AB13">
        <v>90</v>
      </c>
      <c r="AC13">
        <v>120</v>
      </c>
    </row>
    <row r="14" spans="27:29" ht="12.75">
      <c r="AA14" t="s">
        <v>341</v>
      </c>
      <c r="AB14">
        <v>65</v>
      </c>
      <c r="AC14">
        <v>85</v>
      </c>
    </row>
    <row r="15" spans="1:25" ht="60">
      <c r="A15" s="2" t="s">
        <v>283</v>
      </c>
      <c r="B15" s="2" t="s">
        <v>284</v>
      </c>
      <c r="C15" s="2" t="s">
        <v>285</v>
      </c>
      <c r="D15" s="3" t="s">
        <v>286</v>
      </c>
      <c r="E15" s="3" t="s">
        <v>141</v>
      </c>
      <c r="F15" s="4" t="s">
        <v>287</v>
      </c>
      <c r="G15" s="4" t="s">
        <v>288</v>
      </c>
      <c r="H15" s="3" t="s">
        <v>142</v>
      </c>
      <c r="I15" s="4" t="s">
        <v>287</v>
      </c>
      <c r="J15" s="4" t="s">
        <v>288</v>
      </c>
      <c r="K15" s="3" t="s">
        <v>143</v>
      </c>
      <c r="L15" s="4" t="s">
        <v>287</v>
      </c>
      <c r="M15" s="4" t="s">
        <v>288</v>
      </c>
      <c r="N15" s="3" t="s">
        <v>144</v>
      </c>
      <c r="O15" s="4" t="s">
        <v>287</v>
      </c>
      <c r="P15" s="4" t="s">
        <v>288</v>
      </c>
      <c r="Q15" s="3" t="s">
        <v>145</v>
      </c>
      <c r="R15" s="4" t="s">
        <v>287</v>
      </c>
      <c r="S15" s="4" t="s">
        <v>288</v>
      </c>
      <c r="T15" s="1" t="s">
        <v>289</v>
      </c>
      <c r="U15" s="1" t="s">
        <v>290</v>
      </c>
      <c r="V15" s="1" t="s">
        <v>291</v>
      </c>
      <c r="W15" s="1" t="s">
        <v>292</v>
      </c>
      <c r="X15" s="1" t="s">
        <v>293</v>
      </c>
      <c r="Y15" s="1" t="s">
        <v>128</v>
      </c>
    </row>
    <row r="16" spans="1:29" ht="15" customHeight="1">
      <c r="A16" s="5">
        <v>550058</v>
      </c>
      <c r="B16" s="6" t="s">
        <v>362</v>
      </c>
      <c r="C16" s="5" t="s">
        <v>298</v>
      </c>
      <c r="D16">
        <v>93</v>
      </c>
      <c r="E16" t="s">
        <v>318</v>
      </c>
      <c r="H16" t="s">
        <v>436</v>
      </c>
      <c r="I16">
        <v>2529</v>
      </c>
      <c r="K16" t="s">
        <v>437</v>
      </c>
      <c r="L16">
        <v>3163</v>
      </c>
      <c r="N16" t="s">
        <v>363</v>
      </c>
      <c r="O16">
        <v>4202</v>
      </c>
      <c r="P16" t="s">
        <v>300</v>
      </c>
      <c r="Q16" t="s">
        <v>364</v>
      </c>
      <c r="R16">
        <v>2447</v>
      </c>
      <c r="S16" t="s">
        <v>300</v>
      </c>
      <c r="U16">
        <v>175</v>
      </c>
      <c r="V16">
        <v>145</v>
      </c>
      <c r="W16">
        <v>0</v>
      </c>
      <c r="X16">
        <v>0</v>
      </c>
      <c r="Y16">
        <f aca="true" t="shared" si="1" ref="Y16:Y27">SUM(T16:X16)</f>
        <v>320</v>
      </c>
      <c r="AA16" t="s">
        <v>294</v>
      </c>
      <c r="AB16" t="s">
        <v>295</v>
      </c>
      <c r="AC16" t="s">
        <v>296</v>
      </c>
    </row>
    <row r="17" spans="1:29" ht="12.75">
      <c r="A17" s="5">
        <v>550038</v>
      </c>
      <c r="B17" s="6" t="s">
        <v>353</v>
      </c>
      <c r="C17" s="5" t="s">
        <v>298</v>
      </c>
      <c r="D17">
        <v>89</v>
      </c>
      <c r="E17" t="s">
        <v>354</v>
      </c>
      <c r="F17">
        <v>832</v>
      </c>
      <c r="G17" t="s">
        <v>303</v>
      </c>
      <c r="H17" t="s">
        <v>438</v>
      </c>
      <c r="I17">
        <v>1465</v>
      </c>
      <c r="K17" t="s">
        <v>405</v>
      </c>
      <c r="L17">
        <v>2333</v>
      </c>
      <c r="N17" t="s">
        <v>355</v>
      </c>
      <c r="O17">
        <v>2021</v>
      </c>
      <c r="P17" t="s">
        <v>303</v>
      </c>
      <c r="Q17" t="s">
        <v>356</v>
      </c>
      <c r="R17">
        <v>1599</v>
      </c>
      <c r="S17" t="s">
        <v>300</v>
      </c>
      <c r="T17">
        <v>120</v>
      </c>
      <c r="U17">
        <v>230</v>
      </c>
      <c r="V17">
        <v>205</v>
      </c>
      <c r="W17">
        <v>120</v>
      </c>
      <c r="X17">
        <v>0</v>
      </c>
      <c r="Y17">
        <f t="shared" si="1"/>
        <v>675</v>
      </c>
      <c r="AA17" t="s">
        <v>306</v>
      </c>
      <c r="AB17">
        <v>570</v>
      </c>
      <c r="AC17">
        <v>800</v>
      </c>
    </row>
    <row r="18" spans="1:29" ht="12.75">
      <c r="A18" s="5">
        <v>550071</v>
      </c>
      <c r="B18" s="6" t="s">
        <v>368</v>
      </c>
      <c r="C18" s="5" t="s">
        <v>298</v>
      </c>
      <c r="D18">
        <v>94</v>
      </c>
      <c r="E18" t="s">
        <v>318</v>
      </c>
      <c r="H18" t="s">
        <v>402</v>
      </c>
      <c r="I18">
        <v>2456</v>
      </c>
      <c r="K18" t="s">
        <v>439</v>
      </c>
      <c r="L18">
        <v>4269</v>
      </c>
      <c r="N18" t="s">
        <v>369</v>
      </c>
      <c r="O18">
        <v>3111</v>
      </c>
      <c r="Q18" t="s">
        <v>318</v>
      </c>
      <c r="U18">
        <v>175</v>
      </c>
      <c r="V18">
        <v>65</v>
      </c>
      <c r="W18">
        <v>0</v>
      </c>
      <c r="Y18">
        <f t="shared" si="1"/>
        <v>240</v>
      </c>
      <c r="AA18" t="s">
        <v>309</v>
      </c>
      <c r="AB18">
        <v>495</v>
      </c>
      <c r="AC18">
        <v>695</v>
      </c>
    </row>
    <row r="19" spans="1:29" ht="12.75">
      <c r="A19" s="5">
        <v>550072</v>
      </c>
      <c r="B19" s="6" t="s">
        <v>372</v>
      </c>
      <c r="C19" s="5" t="s">
        <v>298</v>
      </c>
      <c r="D19">
        <v>95</v>
      </c>
      <c r="E19" t="s">
        <v>318</v>
      </c>
      <c r="H19" t="s">
        <v>384</v>
      </c>
      <c r="I19">
        <v>4935</v>
      </c>
      <c r="K19" t="s">
        <v>318</v>
      </c>
      <c r="N19" t="s">
        <v>318</v>
      </c>
      <c r="Q19" t="s">
        <v>318</v>
      </c>
      <c r="U19">
        <v>0</v>
      </c>
      <c r="Y19">
        <f t="shared" si="1"/>
        <v>0</v>
      </c>
      <c r="AA19" t="s">
        <v>316</v>
      </c>
      <c r="AB19">
        <v>420</v>
      </c>
      <c r="AC19">
        <v>590</v>
      </c>
    </row>
    <row r="20" spans="1:29" ht="12.75">
      <c r="A20" s="5">
        <v>550026</v>
      </c>
      <c r="B20" s="6" t="s">
        <v>347</v>
      </c>
      <c r="C20" s="5" t="s">
        <v>298</v>
      </c>
      <c r="D20">
        <v>88</v>
      </c>
      <c r="E20" t="s">
        <v>348</v>
      </c>
      <c r="F20">
        <v>1166</v>
      </c>
      <c r="G20" t="s">
        <v>300</v>
      </c>
      <c r="H20" t="s">
        <v>349</v>
      </c>
      <c r="I20">
        <v>2661</v>
      </c>
      <c r="J20" t="s">
        <v>300</v>
      </c>
      <c r="K20" t="s">
        <v>350</v>
      </c>
      <c r="L20">
        <v>2848</v>
      </c>
      <c r="M20" t="s">
        <v>300</v>
      </c>
      <c r="N20" t="s">
        <v>351</v>
      </c>
      <c r="O20">
        <v>1942</v>
      </c>
      <c r="P20" t="s">
        <v>300</v>
      </c>
      <c r="Q20" t="s">
        <v>352</v>
      </c>
      <c r="R20">
        <v>1039</v>
      </c>
      <c r="S20" t="s">
        <v>300</v>
      </c>
      <c r="T20">
        <v>85</v>
      </c>
      <c r="U20">
        <v>175</v>
      </c>
      <c r="V20">
        <v>145</v>
      </c>
      <c r="W20">
        <v>120</v>
      </c>
      <c r="X20">
        <v>85</v>
      </c>
      <c r="Y20">
        <f t="shared" si="1"/>
        <v>610</v>
      </c>
      <c r="AA20" t="s">
        <v>324</v>
      </c>
      <c r="AB20">
        <v>350</v>
      </c>
      <c r="AC20">
        <v>485</v>
      </c>
    </row>
    <row r="21" spans="1:29" ht="12.75">
      <c r="A21" s="5">
        <v>550061</v>
      </c>
      <c r="B21" s="6" t="s">
        <v>359</v>
      </c>
      <c r="C21" s="5" t="s">
        <v>298</v>
      </c>
      <c r="D21">
        <v>94</v>
      </c>
      <c r="E21" t="s">
        <v>318</v>
      </c>
      <c r="H21" s="25" t="s">
        <v>447</v>
      </c>
      <c r="I21">
        <v>678</v>
      </c>
      <c r="K21" t="s">
        <v>406</v>
      </c>
      <c r="L21">
        <v>1180</v>
      </c>
      <c r="N21" t="s">
        <v>385</v>
      </c>
      <c r="O21">
        <v>1811</v>
      </c>
      <c r="Q21" t="s">
        <v>318</v>
      </c>
      <c r="U21">
        <v>305</v>
      </c>
      <c r="V21">
        <v>260</v>
      </c>
      <c r="W21">
        <v>160</v>
      </c>
      <c r="Y21">
        <f t="shared" si="1"/>
        <v>725</v>
      </c>
      <c r="AA21" t="s">
        <v>328</v>
      </c>
      <c r="AB21">
        <v>305</v>
      </c>
      <c r="AC21">
        <v>420</v>
      </c>
    </row>
    <row r="22" spans="1:29" ht="12.75">
      <c r="A22" s="5">
        <v>550022</v>
      </c>
      <c r="B22" s="6" t="s">
        <v>344</v>
      </c>
      <c r="C22" s="5" t="s">
        <v>298</v>
      </c>
      <c r="D22">
        <v>87</v>
      </c>
      <c r="E22" t="s">
        <v>403</v>
      </c>
      <c r="F22">
        <v>257</v>
      </c>
      <c r="H22" t="s">
        <v>440</v>
      </c>
      <c r="I22">
        <v>1537</v>
      </c>
      <c r="K22" t="s">
        <v>345</v>
      </c>
      <c r="L22">
        <v>1927</v>
      </c>
      <c r="M22" t="s">
        <v>303</v>
      </c>
      <c r="N22" t="s">
        <v>441</v>
      </c>
      <c r="O22">
        <v>754</v>
      </c>
      <c r="Q22" t="s">
        <v>346</v>
      </c>
      <c r="R22">
        <v>547</v>
      </c>
      <c r="S22" t="s">
        <v>303</v>
      </c>
      <c r="T22">
        <v>355</v>
      </c>
      <c r="U22">
        <v>230</v>
      </c>
      <c r="V22">
        <v>230</v>
      </c>
      <c r="W22">
        <v>315</v>
      </c>
      <c r="X22">
        <v>195</v>
      </c>
      <c r="Y22">
        <f t="shared" si="1"/>
        <v>1325</v>
      </c>
      <c r="AA22" t="s">
        <v>331</v>
      </c>
      <c r="AB22">
        <v>260</v>
      </c>
      <c r="AC22">
        <v>355</v>
      </c>
    </row>
    <row r="23" spans="1:29" ht="12.75">
      <c r="A23" s="5">
        <v>550065</v>
      </c>
      <c r="B23" s="6" t="s">
        <v>360</v>
      </c>
      <c r="C23" s="5" t="s">
        <v>298</v>
      </c>
      <c r="D23">
        <v>93</v>
      </c>
      <c r="E23" t="s">
        <v>386</v>
      </c>
      <c r="F23">
        <v>1441</v>
      </c>
      <c r="H23" t="s">
        <v>442</v>
      </c>
      <c r="I23">
        <v>2057</v>
      </c>
      <c r="K23" t="s">
        <v>443</v>
      </c>
      <c r="L23">
        <v>2782</v>
      </c>
      <c r="N23" t="s">
        <v>387</v>
      </c>
      <c r="O23">
        <v>2576</v>
      </c>
      <c r="Q23" t="s">
        <v>361</v>
      </c>
      <c r="R23">
        <v>1823</v>
      </c>
      <c r="S23" t="s">
        <v>300</v>
      </c>
      <c r="T23">
        <v>0</v>
      </c>
      <c r="U23">
        <v>205</v>
      </c>
      <c r="V23">
        <v>175</v>
      </c>
      <c r="W23">
        <v>85</v>
      </c>
      <c r="X23">
        <v>0</v>
      </c>
      <c r="Y23">
        <f t="shared" si="1"/>
        <v>465</v>
      </c>
      <c r="AA23" t="s">
        <v>334</v>
      </c>
      <c r="AB23">
        <v>230</v>
      </c>
      <c r="AC23">
        <v>315</v>
      </c>
    </row>
    <row r="24" spans="1:29" ht="12.75">
      <c r="A24" s="5">
        <v>550067</v>
      </c>
      <c r="B24" s="6" t="s">
        <v>370</v>
      </c>
      <c r="C24" s="5" t="s">
        <v>298</v>
      </c>
      <c r="D24">
        <v>95</v>
      </c>
      <c r="E24" t="s">
        <v>318</v>
      </c>
      <c r="H24" t="s">
        <v>407</v>
      </c>
      <c r="I24">
        <v>4968</v>
      </c>
      <c r="K24" t="s">
        <v>371</v>
      </c>
      <c r="L24">
        <v>4818</v>
      </c>
      <c r="M24" t="s">
        <v>303</v>
      </c>
      <c r="N24" t="s">
        <v>318</v>
      </c>
      <c r="Q24" t="s">
        <v>318</v>
      </c>
      <c r="U24">
        <v>0</v>
      </c>
      <c r="V24">
        <v>65</v>
      </c>
      <c r="Y24">
        <f t="shared" si="1"/>
        <v>65</v>
      </c>
      <c r="AA24" t="s">
        <v>336</v>
      </c>
      <c r="AB24">
        <v>205</v>
      </c>
      <c r="AC24">
        <v>275</v>
      </c>
    </row>
    <row r="25" spans="1:29" ht="12.75">
      <c r="A25" s="5">
        <v>550064</v>
      </c>
      <c r="B25" s="6" t="s">
        <v>365</v>
      </c>
      <c r="C25" s="5" t="s">
        <v>298</v>
      </c>
      <c r="D25">
        <v>94</v>
      </c>
      <c r="E25" t="s">
        <v>318</v>
      </c>
      <c r="H25" t="s">
        <v>366</v>
      </c>
      <c r="I25">
        <v>3823</v>
      </c>
      <c r="J25" t="s">
        <v>303</v>
      </c>
      <c r="K25" t="s">
        <v>367</v>
      </c>
      <c r="L25">
        <v>5370</v>
      </c>
      <c r="M25" t="s">
        <v>300</v>
      </c>
      <c r="N25" t="s">
        <v>318</v>
      </c>
      <c r="Q25" t="s">
        <v>318</v>
      </c>
      <c r="U25">
        <v>90</v>
      </c>
      <c r="V25">
        <v>0</v>
      </c>
      <c r="Y25">
        <f t="shared" si="1"/>
        <v>90</v>
      </c>
      <c r="AA25" t="s">
        <v>337</v>
      </c>
      <c r="AB25">
        <v>175</v>
      </c>
      <c r="AC25">
        <v>235</v>
      </c>
    </row>
    <row r="26" spans="1:29" ht="12.75">
      <c r="A26" s="5">
        <v>550054</v>
      </c>
      <c r="B26" s="6" t="s">
        <v>342</v>
      </c>
      <c r="C26" s="5" t="s">
        <v>298</v>
      </c>
      <c r="D26">
        <v>92</v>
      </c>
      <c r="E26" t="s">
        <v>343</v>
      </c>
      <c r="F26">
        <v>480</v>
      </c>
      <c r="G26" t="s">
        <v>303</v>
      </c>
      <c r="H26" t="s">
        <v>444</v>
      </c>
      <c r="I26">
        <v>118</v>
      </c>
      <c r="K26" t="s">
        <v>445</v>
      </c>
      <c r="L26">
        <v>334</v>
      </c>
      <c r="N26" t="s">
        <v>388</v>
      </c>
      <c r="O26">
        <v>526</v>
      </c>
      <c r="Q26" s="25" t="s">
        <v>448</v>
      </c>
      <c r="R26">
        <v>186</v>
      </c>
      <c r="S26" t="s">
        <v>303</v>
      </c>
      <c r="T26">
        <v>275</v>
      </c>
      <c r="U26">
        <v>495</v>
      </c>
      <c r="V26">
        <v>350</v>
      </c>
      <c r="W26">
        <v>355</v>
      </c>
      <c r="X26">
        <v>355</v>
      </c>
      <c r="Y26">
        <f t="shared" si="1"/>
        <v>1830</v>
      </c>
      <c r="AA26" t="s">
        <v>338</v>
      </c>
      <c r="AB26">
        <v>145</v>
      </c>
      <c r="AC26">
        <v>195</v>
      </c>
    </row>
    <row r="27" spans="1:29" ht="12.75">
      <c r="A27" s="5">
        <v>550066</v>
      </c>
      <c r="B27" s="6" t="s">
        <v>357</v>
      </c>
      <c r="C27" s="5" t="s">
        <v>298</v>
      </c>
      <c r="D27">
        <v>95</v>
      </c>
      <c r="E27" t="s">
        <v>389</v>
      </c>
      <c r="F27">
        <v>1391</v>
      </c>
      <c r="H27" t="s">
        <v>446</v>
      </c>
      <c r="I27">
        <v>1180</v>
      </c>
      <c r="K27" t="s">
        <v>358</v>
      </c>
      <c r="L27">
        <v>1991</v>
      </c>
      <c r="M27" t="s">
        <v>303</v>
      </c>
      <c r="N27" t="s">
        <v>390</v>
      </c>
      <c r="O27">
        <v>1691</v>
      </c>
      <c r="Q27" t="s">
        <v>391</v>
      </c>
      <c r="R27">
        <v>1046</v>
      </c>
      <c r="S27" t="s">
        <v>315</v>
      </c>
      <c r="T27" s="86">
        <v>0</v>
      </c>
      <c r="U27">
        <v>260</v>
      </c>
      <c r="V27">
        <v>205</v>
      </c>
      <c r="W27">
        <v>160</v>
      </c>
      <c r="X27">
        <v>85</v>
      </c>
      <c r="Y27">
        <f t="shared" si="1"/>
        <v>710</v>
      </c>
      <c r="AA27" t="s">
        <v>339</v>
      </c>
      <c r="AB27">
        <v>120</v>
      </c>
      <c r="AC27">
        <v>160</v>
      </c>
    </row>
    <row r="28" spans="13:29" ht="12.75">
      <c r="M28" s="43"/>
      <c r="AA28" t="s">
        <v>340</v>
      </c>
      <c r="AB28">
        <v>90</v>
      </c>
      <c r="AC28">
        <v>120</v>
      </c>
    </row>
    <row r="29" spans="27:29" ht="12.75">
      <c r="AA29" t="s">
        <v>341</v>
      </c>
      <c r="AB29">
        <v>65</v>
      </c>
      <c r="AC29">
        <v>85</v>
      </c>
    </row>
  </sheetData>
  <sheetProtection/>
  <hyperlinks>
    <hyperlink ref="B16" r:id="rId1" display="http://www.fis-ski.com/uk/604/613.html?sector=AL&amp;listid=192&amp;competitorid=151492&amp;type=fispoints"/>
    <hyperlink ref="B17" r:id="rId2" display="http://www.fis-ski.com/uk/604/613.html?sector=AL&amp;listid=192&amp;competitorid=119437&amp;type=fispoints"/>
    <hyperlink ref="B18" r:id="rId3" display="http://www.fis-ski.com/uk/604/613.html?sector=AL&amp;listid=192&amp;competitorid=172105&amp;type=fispoints"/>
    <hyperlink ref="B19" r:id="rId4" display="http://www.fis-ski.com/uk/604/613.html?sector=AL&amp;listid=192&amp;competitorid=184257&amp;type=fispoints"/>
    <hyperlink ref="B20" r:id="rId5" display="http://www.fis-ski.com/uk/604/613.html?sector=AL&amp;listid=192&amp;competitorid=94802&amp;type=fispoints"/>
    <hyperlink ref="B21" r:id="rId6" display="http://www.fis-ski.com/uk/604/613.html?sector=AL&amp;listid=192&amp;competitorid=155119&amp;type=fispoints"/>
    <hyperlink ref="B22" r:id="rId7" display="http://www.fis-ski.com/uk/604/613.html?sector=AL&amp;listid=192&amp;competitorid=79341&amp;type=fispoints"/>
    <hyperlink ref="B23" r:id="rId8" display="http://www.fis-ski.com/uk/604/613.html?sector=AL&amp;listid=192&amp;competitorid=169275&amp;type=fispoints"/>
    <hyperlink ref="B24" r:id="rId9" display="http://www.fis-ski.com/uk/604/613.html?sector=AL&amp;listid=192&amp;competitorid=169295&amp;type=fispoints"/>
    <hyperlink ref="B25" r:id="rId10" display="http://www.fis-ski.com/uk/604/613.html?sector=AL&amp;listid=192&amp;competitorid=162357&amp;type=fispoints"/>
    <hyperlink ref="B26" r:id="rId11" display="http://www.fis-ski.com/uk/604/613.html?sector=AL&amp;listid=192&amp;competitorid=137645&amp;type=fispoints"/>
    <hyperlink ref="B27" r:id="rId12" display="http://www.fis-ski.com/uk/604/613.html?sector=AL&amp;listid=192&amp;competitorid=169276&amp;type=fispoints"/>
    <hyperlink ref="B2" r:id="rId13" display="http://www.fis-ski.com/uk/604/613.html?sector=AL&amp;listid=196&amp;competitorid=172203&amp;type=fispoints"/>
    <hyperlink ref="B3" r:id="rId14" display="http://www.fis-ski.com/uk/604/613.html?sector=AL&amp;listid=196&amp;competitorid=162512&amp;type=fispoints"/>
    <hyperlink ref="B4" r:id="rId15" display="http://www.fis-ski.com/uk/604/613.html?sector=AL&amp;listid=196&amp;competitorid=137647&amp;type=fispoints"/>
    <hyperlink ref="B5" r:id="rId16" display="http://www.fis-ski.com/uk/604/613.html?sector=AL&amp;listid=196&amp;competitorid=172202&amp;type=fispoints"/>
    <hyperlink ref="B6" r:id="rId17" display="http://www.fis-ski.com/uk/604/613.html?sector=AL&amp;listid=196&amp;competitorid=119433&amp;type=fispoints"/>
    <hyperlink ref="B7" r:id="rId18" display="http://www.fis-ski.com/uk/604/613.html?sector=AL&amp;listid=196&amp;competitorid=155118&amp;type=fispoints"/>
    <hyperlink ref="B8" r:id="rId19" display="http://www.fis-ski.com/uk/604/613.html?sector=AL&amp;listid=196&amp;competitorid=161152&amp;type=fispoints"/>
    <hyperlink ref="B9" r:id="rId20" display="http://www.fis-ski.com/uk/604/613.html?sector=AL&amp;listid=196&amp;competitorid=169294&amp;type=fispoints"/>
    <hyperlink ref="B10" r:id="rId21" display="http://www.fis-ski.com/uk/604/613.html?sector=AL&amp;listid=196&amp;competitorid=169292&amp;type=fispoints"/>
  </hyperlinks>
  <printOptions/>
  <pageMargins left="0.75" right="0.75" top="1" bottom="1" header="0.5" footer="0.5"/>
  <pageSetup orientation="portrait" paperSize="9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1" sqref="E1:E23"/>
    </sheetView>
  </sheetViews>
  <sheetFormatPr defaultColWidth="9.140625" defaultRowHeight="12.75"/>
  <cols>
    <col min="6" max="6" width="6.7109375" style="0" customWidth="1"/>
  </cols>
  <sheetData>
    <row r="1" spans="1:10" ht="12.75">
      <c r="A1">
        <v>1</v>
      </c>
      <c r="B1">
        <v>100</v>
      </c>
      <c r="C1">
        <v>120</v>
      </c>
      <c r="D1">
        <v>200</v>
      </c>
      <c r="E1">
        <v>300</v>
      </c>
      <c r="G1" t="s">
        <v>294</v>
      </c>
      <c r="H1" t="s">
        <v>379</v>
      </c>
      <c r="I1" t="s">
        <v>295</v>
      </c>
      <c r="J1" t="s">
        <v>296</v>
      </c>
    </row>
    <row r="2" spans="1:10" ht="12.75">
      <c r="A2">
        <v>2</v>
      </c>
      <c r="B2">
        <v>80</v>
      </c>
      <c r="C2">
        <v>96</v>
      </c>
      <c r="D2">
        <v>160</v>
      </c>
      <c r="E2">
        <v>240</v>
      </c>
      <c r="G2" t="s">
        <v>306</v>
      </c>
      <c r="H2">
        <v>400</v>
      </c>
      <c r="I2">
        <v>570</v>
      </c>
      <c r="J2">
        <v>800</v>
      </c>
    </row>
    <row r="3" spans="1:10" ht="12.75">
      <c r="A3">
        <v>3</v>
      </c>
      <c r="B3">
        <v>60</v>
      </c>
      <c r="C3">
        <v>72</v>
      </c>
      <c r="D3">
        <v>120</v>
      </c>
      <c r="E3">
        <v>180</v>
      </c>
      <c r="G3" t="s">
        <v>309</v>
      </c>
      <c r="H3">
        <v>350</v>
      </c>
      <c r="I3">
        <v>495</v>
      </c>
      <c r="J3">
        <f>I3*1.405</f>
        <v>695.475</v>
      </c>
    </row>
    <row r="4" spans="1:10" ht="12.75">
      <c r="A4">
        <v>4</v>
      </c>
      <c r="B4">
        <v>50</v>
      </c>
      <c r="C4">
        <v>60</v>
      </c>
      <c r="D4">
        <v>100</v>
      </c>
      <c r="E4">
        <v>150</v>
      </c>
      <c r="G4" t="s">
        <v>316</v>
      </c>
      <c r="H4">
        <v>300</v>
      </c>
      <c r="I4">
        <f>H4*1.4</f>
        <v>420</v>
      </c>
      <c r="J4">
        <v>590</v>
      </c>
    </row>
    <row r="5" spans="1:10" ht="12.75">
      <c r="A5">
        <v>5</v>
      </c>
      <c r="B5">
        <v>45</v>
      </c>
      <c r="C5">
        <v>54</v>
      </c>
      <c r="D5">
        <v>90</v>
      </c>
      <c r="E5">
        <v>135</v>
      </c>
      <c r="G5" t="s">
        <v>324</v>
      </c>
      <c r="H5">
        <v>250</v>
      </c>
      <c r="I5">
        <v>350</v>
      </c>
      <c r="J5">
        <v>485</v>
      </c>
    </row>
    <row r="6" spans="1:10" ht="12.75">
      <c r="A6">
        <v>6</v>
      </c>
      <c r="B6">
        <v>40</v>
      </c>
      <c r="C6">
        <v>48</v>
      </c>
      <c r="D6">
        <v>80</v>
      </c>
      <c r="E6">
        <v>120</v>
      </c>
      <c r="G6" t="s">
        <v>328</v>
      </c>
      <c r="H6">
        <v>220</v>
      </c>
      <c r="I6">
        <v>305</v>
      </c>
      <c r="J6">
        <v>420</v>
      </c>
    </row>
    <row r="7" spans="1:10" ht="12.75">
      <c r="A7">
        <v>7</v>
      </c>
      <c r="B7">
        <v>36</v>
      </c>
      <c r="C7">
        <v>43.2</v>
      </c>
      <c r="D7">
        <v>72</v>
      </c>
      <c r="E7">
        <v>108</v>
      </c>
      <c r="G7" t="s">
        <v>331</v>
      </c>
      <c r="H7">
        <v>190</v>
      </c>
      <c r="I7">
        <f>H7*1.37</f>
        <v>260.3</v>
      </c>
      <c r="J7">
        <v>355</v>
      </c>
    </row>
    <row r="8" spans="1:10" ht="12.75">
      <c r="A8">
        <v>8</v>
      </c>
      <c r="B8">
        <v>32</v>
      </c>
      <c r="C8">
        <v>38.4</v>
      </c>
      <c r="D8">
        <v>64</v>
      </c>
      <c r="E8">
        <v>96</v>
      </c>
      <c r="G8" t="s">
        <v>334</v>
      </c>
      <c r="H8">
        <v>170</v>
      </c>
      <c r="I8">
        <v>230</v>
      </c>
      <c r="J8">
        <v>315</v>
      </c>
    </row>
    <row r="9" spans="1:10" ht="12.75">
      <c r="A9">
        <v>9</v>
      </c>
      <c r="B9">
        <v>29</v>
      </c>
      <c r="C9">
        <v>34.8</v>
      </c>
      <c r="D9">
        <v>58</v>
      </c>
      <c r="E9">
        <v>87</v>
      </c>
      <c r="G9" t="s">
        <v>336</v>
      </c>
      <c r="H9">
        <v>150</v>
      </c>
      <c r="I9">
        <v>205</v>
      </c>
      <c r="J9">
        <v>275</v>
      </c>
    </row>
    <row r="10" spans="1:10" ht="12.75">
      <c r="A10">
        <v>10</v>
      </c>
      <c r="B10">
        <v>26</v>
      </c>
      <c r="C10">
        <v>31.2</v>
      </c>
      <c r="D10">
        <v>52</v>
      </c>
      <c r="E10">
        <v>78</v>
      </c>
      <c r="G10" t="s">
        <v>337</v>
      </c>
      <c r="H10">
        <v>130</v>
      </c>
      <c r="I10">
        <v>175</v>
      </c>
      <c r="J10">
        <f>I10*1.34</f>
        <v>234.5</v>
      </c>
    </row>
    <row r="11" spans="1:10" ht="12.75">
      <c r="A11">
        <v>11</v>
      </c>
      <c r="B11">
        <v>24</v>
      </c>
      <c r="C11">
        <v>28.8</v>
      </c>
      <c r="D11">
        <v>48</v>
      </c>
      <c r="E11">
        <v>72</v>
      </c>
      <c r="G11" t="s">
        <v>338</v>
      </c>
      <c r="H11">
        <v>110</v>
      </c>
      <c r="I11">
        <v>145</v>
      </c>
      <c r="J11">
        <v>195</v>
      </c>
    </row>
    <row r="12" spans="1:10" ht="12.75">
      <c r="A12">
        <v>12</v>
      </c>
      <c r="B12">
        <v>22</v>
      </c>
      <c r="C12">
        <v>26.4</v>
      </c>
      <c r="D12">
        <v>44</v>
      </c>
      <c r="E12">
        <v>66</v>
      </c>
      <c r="G12" t="s">
        <v>339</v>
      </c>
      <c r="H12">
        <v>90</v>
      </c>
      <c r="I12">
        <v>120</v>
      </c>
      <c r="J12">
        <v>160</v>
      </c>
    </row>
    <row r="13" spans="1:10" ht="12.75">
      <c r="A13">
        <v>13</v>
      </c>
      <c r="B13">
        <v>20</v>
      </c>
      <c r="C13">
        <v>24</v>
      </c>
      <c r="D13">
        <v>40</v>
      </c>
      <c r="E13">
        <v>60</v>
      </c>
      <c r="G13" t="s">
        <v>340</v>
      </c>
      <c r="H13">
        <v>70</v>
      </c>
      <c r="I13">
        <v>90</v>
      </c>
      <c r="J13">
        <v>120</v>
      </c>
    </row>
    <row r="14" spans="1:10" ht="12.75">
      <c r="A14">
        <v>14</v>
      </c>
      <c r="B14">
        <v>18</v>
      </c>
      <c r="C14">
        <v>21.6</v>
      </c>
      <c r="D14">
        <v>36</v>
      </c>
      <c r="E14">
        <v>54</v>
      </c>
      <c r="G14" t="s">
        <v>341</v>
      </c>
      <c r="H14">
        <v>50</v>
      </c>
      <c r="I14">
        <v>65</v>
      </c>
      <c r="J14">
        <v>85</v>
      </c>
    </row>
    <row r="15" spans="1:5" ht="12.75">
      <c r="A15">
        <v>15</v>
      </c>
      <c r="B15">
        <v>16</v>
      </c>
      <c r="C15">
        <v>19.2</v>
      </c>
      <c r="D15">
        <v>32</v>
      </c>
      <c r="E15">
        <v>48</v>
      </c>
    </row>
    <row r="16" spans="1:5" ht="12.75">
      <c r="A16">
        <v>16</v>
      </c>
      <c r="B16">
        <v>15</v>
      </c>
      <c r="C16">
        <v>18</v>
      </c>
      <c r="D16">
        <v>30</v>
      </c>
      <c r="E16">
        <v>45</v>
      </c>
    </row>
    <row r="17" spans="1:5" ht="12.75">
      <c r="A17">
        <v>17</v>
      </c>
      <c r="B17">
        <v>14</v>
      </c>
      <c r="C17">
        <v>16.8</v>
      </c>
      <c r="D17">
        <v>28</v>
      </c>
      <c r="E17">
        <v>42</v>
      </c>
    </row>
    <row r="18" spans="1:5" ht="12.75">
      <c r="A18">
        <v>18</v>
      </c>
      <c r="B18">
        <v>13</v>
      </c>
      <c r="C18">
        <v>15.6</v>
      </c>
      <c r="D18">
        <v>26</v>
      </c>
      <c r="E18">
        <v>39</v>
      </c>
    </row>
    <row r="19" spans="1:5" ht="12.75">
      <c r="A19">
        <v>19</v>
      </c>
      <c r="B19">
        <v>12</v>
      </c>
      <c r="C19">
        <v>14.4</v>
      </c>
      <c r="D19">
        <v>24</v>
      </c>
      <c r="E19">
        <v>36</v>
      </c>
    </row>
    <row r="20" spans="1:5" ht="12.75">
      <c r="A20">
        <v>20</v>
      </c>
      <c r="B20">
        <v>11</v>
      </c>
      <c r="C20">
        <v>13.2</v>
      </c>
      <c r="D20">
        <v>22</v>
      </c>
      <c r="E20">
        <v>33</v>
      </c>
    </row>
    <row r="21" spans="1:5" ht="12.75">
      <c r="A21">
        <v>21</v>
      </c>
      <c r="B21">
        <v>10</v>
      </c>
      <c r="C21">
        <v>12</v>
      </c>
      <c r="D21">
        <v>20</v>
      </c>
      <c r="E21">
        <v>30</v>
      </c>
    </row>
    <row r="22" spans="1:5" ht="12.75">
      <c r="A22">
        <v>22</v>
      </c>
      <c r="B22">
        <v>9</v>
      </c>
      <c r="C22">
        <v>10.8</v>
      </c>
      <c r="D22">
        <v>18</v>
      </c>
      <c r="E22">
        <v>27</v>
      </c>
    </row>
    <row r="23" spans="1:5" ht="12.75">
      <c r="A23">
        <v>23</v>
      </c>
      <c r="B23">
        <v>8</v>
      </c>
      <c r="C23">
        <v>9.6</v>
      </c>
      <c r="D23">
        <v>16</v>
      </c>
      <c r="E23">
        <v>24</v>
      </c>
    </row>
    <row r="24" spans="1:5" ht="12.75">
      <c r="A24">
        <v>24</v>
      </c>
      <c r="B24">
        <v>7</v>
      </c>
      <c r="C24">
        <v>8.4</v>
      </c>
      <c r="D24">
        <v>14</v>
      </c>
      <c r="E24">
        <v>21</v>
      </c>
    </row>
    <row r="25" spans="1:5" ht="12.75">
      <c r="A25">
        <v>25</v>
      </c>
      <c r="B25">
        <v>6</v>
      </c>
      <c r="C25">
        <v>7.2</v>
      </c>
      <c r="D25">
        <v>12</v>
      </c>
      <c r="E25">
        <v>18</v>
      </c>
    </row>
    <row r="26" spans="1:5" ht="12.75">
      <c r="A26">
        <v>26</v>
      </c>
      <c r="B26">
        <v>5</v>
      </c>
      <c r="C26">
        <v>6</v>
      </c>
      <c r="D26">
        <v>10</v>
      </c>
      <c r="E26">
        <v>15</v>
      </c>
    </row>
    <row r="27" spans="1:5" ht="12.75">
      <c r="A27">
        <v>27</v>
      </c>
      <c r="B27">
        <v>4</v>
      </c>
      <c r="C27">
        <v>4.8</v>
      </c>
      <c r="D27">
        <v>8</v>
      </c>
      <c r="E27">
        <v>12</v>
      </c>
    </row>
    <row r="28" spans="1:5" ht="12.75">
      <c r="A28">
        <v>28</v>
      </c>
      <c r="B28">
        <v>3</v>
      </c>
      <c r="C28">
        <v>3.6</v>
      </c>
      <c r="D28">
        <v>6</v>
      </c>
      <c r="E28">
        <v>9</v>
      </c>
    </row>
    <row r="29" spans="1:5" ht="12.75">
      <c r="A29">
        <v>29</v>
      </c>
      <c r="B29">
        <v>2</v>
      </c>
      <c r="C29">
        <v>2.4</v>
      </c>
      <c r="D29">
        <v>4</v>
      </c>
      <c r="E29">
        <v>6</v>
      </c>
    </row>
    <row r="30" spans="1:5" ht="12.75">
      <c r="A30">
        <v>30</v>
      </c>
      <c r="B30">
        <v>1</v>
      </c>
      <c r="C30">
        <v>1.2</v>
      </c>
      <c r="D30">
        <v>2</v>
      </c>
      <c r="E30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6.00390625" style="24" bestFit="1" customWidth="1"/>
    <col min="2" max="2" width="25.28125" style="24" bestFit="1" customWidth="1"/>
    <col min="3" max="3" width="5.7109375" style="24" customWidth="1"/>
    <col min="4" max="4" width="7.28125" style="24" bestFit="1" customWidth="1"/>
    <col min="5" max="5" width="14.421875" style="24" customWidth="1"/>
    <col min="6" max="7" width="4.7109375" style="24" bestFit="1" customWidth="1"/>
    <col min="8" max="8" width="5.00390625" style="24" bestFit="1" customWidth="1"/>
    <col min="9" max="9" width="6.28125" style="24" bestFit="1" customWidth="1"/>
    <col min="10" max="11" width="4.7109375" style="24" bestFit="1" customWidth="1"/>
    <col min="12" max="12" width="5.00390625" style="24" bestFit="1" customWidth="1"/>
    <col min="13" max="13" width="6.28125" style="24" bestFit="1" customWidth="1"/>
    <col min="14" max="15" width="4.421875" style="24" bestFit="1" customWidth="1"/>
    <col min="16" max="16" width="4.7109375" style="24" customWidth="1"/>
    <col min="17" max="17" width="6.00390625" style="24" bestFit="1" customWidth="1"/>
  </cols>
  <sheetData>
    <row r="1" spans="1:17" ht="1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5</v>
      </c>
      <c r="G1" s="28" t="s">
        <v>8</v>
      </c>
      <c r="H1" s="28" t="s">
        <v>408</v>
      </c>
      <c r="I1" s="28" t="s">
        <v>423</v>
      </c>
      <c r="J1" s="28" t="s">
        <v>6</v>
      </c>
      <c r="K1" s="28" t="s">
        <v>9</v>
      </c>
      <c r="L1" s="28" t="s">
        <v>409</v>
      </c>
      <c r="M1" s="28" t="s">
        <v>424</v>
      </c>
      <c r="N1" s="28" t="s">
        <v>7</v>
      </c>
      <c r="O1" s="28" t="s">
        <v>10</v>
      </c>
      <c r="P1" s="28" t="s">
        <v>410</v>
      </c>
      <c r="Q1" s="28" t="s">
        <v>425</v>
      </c>
    </row>
    <row r="2" spans="1:17" ht="12.75">
      <c r="A2" s="55">
        <v>5</v>
      </c>
      <c r="B2" s="55" t="s">
        <v>65</v>
      </c>
      <c r="C2" s="55">
        <v>1997</v>
      </c>
      <c r="D2" s="55" t="s">
        <v>62</v>
      </c>
      <c r="E2" s="55" t="s">
        <v>33</v>
      </c>
      <c r="F2" s="56">
        <v>50</v>
      </c>
      <c r="G2" s="56">
        <v>50</v>
      </c>
      <c r="H2" s="56">
        <v>90</v>
      </c>
      <c r="I2" s="56">
        <v>100</v>
      </c>
      <c r="J2" s="56">
        <v>50</v>
      </c>
      <c r="K2" s="56">
        <v>40</v>
      </c>
      <c r="L2" s="56">
        <v>90</v>
      </c>
      <c r="M2" s="56">
        <v>100</v>
      </c>
      <c r="N2" s="56">
        <v>50</v>
      </c>
      <c r="O2" s="56">
        <v>45</v>
      </c>
      <c r="P2" s="56">
        <v>80</v>
      </c>
      <c r="Q2" s="56">
        <v>120</v>
      </c>
    </row>
    <row r="3" spans="1:17" ht="12.75">
      <c r="A3" s="55">
        <v>7</v>
      </c>
      <c r="B3" s="55" t="s">
        <v>48</v>
      </c>
      <c r="C3" s="55">
        <v>2000</v>
      </c>
      <c r="D3" s="55" t="s">
        <v>45</v>
      </c>
      <c r="E3" s="55" t="s">
        <v>33</v>
      </c>
      <c r="F3" s="56">
        <v>45</v>
      </c>
      <c r="G3" s="56">
        <v>45</v>
      </c>
      <c r="H3" s="56">
        <v>100</v>
      </c>
      <c r="I3" s="56"/>
      <c r="J3" s="56">
        <v>60</v>
      </c>
      <c r="K3" s="56">
        <v>80</v>
      </c>
      <c r="L3" s="56">
        <v>80</v>
      </c>
      <c r="M3" s="56"/>
      <c r="N3" s="56">
        <v>60</v>
      </c>
      <c r="O3" s="56">
        <v>50</v>
      </c>
      <c r="P3" s="56">
        <v>100</v>
      </c>
      <c r="Q3" s="56"/>
    </row>
    <row r="4" spans="1:17" ht="12.75">
      <c r="A4" s="55">
        <v>6</v>
      </c>
      <c r="B4" s="55" t="s">
        <v>66</v>
      </c>
      <c r="C4" s="55">
        <v>1998</v>
      </c>
      <c r="D4" s="55" t="s">
        <v>62</v>
      </c>
      <c r="E4" s="55" t="s">
        <v>33</v>
      </c>
      <c r="F4" s="56">
        <v>45</v>
      </c>
      <c r="G4" s="56">
        <v>32</v>
      </c>
      <c r="H4" s="56">
        <v>80</v>
      </c>
      <c r="I4" s="56"/>
      <c r="J4" s="56">
        <v>45</v>
      </c>
      <c r="K4" s="56">
        <v>45</v>
      </c>
      <c r="L4" s="56">
        <v>100</v>
      </c>
      <c r="M4" s="56"/>
      <c r="N4" s="56">
        <v>40</v>
      </c>
      <c r="O4" s="56">
        <v>36</v>
      </c>
      <c r="P4" s="56">
        <v>90</v>
      </c>
      <c r="Q4" s="56"/>
    </row>
    <row r="5" spans="1:17" ht="12.75">
      <c r="A5" s="55">
        <v>8</v>
      </c>
      <c r="B5" s="55" t="s">
        <v>53</v>
      </c>
      <c r="C5" s="55">
        <v>2000</v>
      </c>
      <c r="D5" s="55" t="s">
        <v>45</v>
      </c>
      <c r="E5" s="55" t="s">
        <v>33</v>
      </c>
      <c r="F5" s="56">
        <v>50</v>
      </c>
      <c r="G5" s="56">
        <v>36</v>
      </c>
      <c r="H5" s="56">
        <v>72</v>
      </c>
      <c r="I5" s="56"/>
      <c r="J5" s="56">
        <v>29</v>
      </c>
      <c r="K5" s="56">
        <v>26</v>
      </c>
      <c r="L5" s="56">
        <v>64</v>
      </c>
      <c r="M5" s="56"/>
      <c r="N5" s="56">
        <v>26</v>
      </c>
      <c r="O5" s="56">
        <v>40</v>
      </c>
      <c r="P5" s="56">
        <v>80</v>
      </c>
      <c r="Q5" s="56"/>
    </row>
    <row r="6" spans="1:17" ht="12.75">
      <c r="A6" s="55">
        <v>8</v>
      </c>
      <c r="B6" s="55" t="s">
        <v>67</v>
      </c>
      <c r="C6" s="55">
        <v>1997</v>
      </c>
      <c r="D6" s="55" t="s">
        <v>62</v>
      </c>
      <c r="E6" s="55" t="s">
        <v>33</v>
      </c>
      <c r="F6" s="56">
        <v>32</v>
      </c>
      <c r="G6" s="56">
        <v>26</v>
      </c>
      <c r="H6" s="56">
        <v>72</v>
      </c>
      <c r="I6" s="56"/>
      <c r="J6" s="56">
        <v>36</v>
      </c>
      <c r="K6" s="56">
        <v>32</v>
      </c>
      <c r="L6" s="56">
        <v>64</v>
      </c>
      <c r="M6" s="56"/>
      <c r="N6" s="56">
        <v>0</v>
      </c>
      <c r="O6" s="56">
        <v>26</v>
      </c>
      <c r="P6" s="56">
        <v>72</v>
      </c>
      <c r="Q6" s="56"/>
    </row>
    <row r="7" spans="1:18" ht="12.75">
      <c r="A7" s="55">
        <v>15</v>
      </c>
      <c r="B7" s="55" t="s">
        <v>34</v>
      </c>
      <c r="C7" s="55">
        <v>2001</v>
      </c>
      <c r="D7" s="55" t="s">
        <v>13</v>
      </c>
      <c r="E7" s="55" t="s">
        <v>33</v>
      </c>
      <c r="F7" s="56">
        <v>22</v>
      </c>
      <c r="G7" s="56">
        <v>16</v>
      </c>
      <c r="H7" s="56">
        <v>36</v>
      </c>
      <c r="I7" s="56"/>
      <c r="J7" s="56">
        <v>24</v>
      </c>
      <c r="K7" s="56">
        <v>26</v>
      </c>
      <c r="L7" s="56">
        <v>44</v>
      </c>
      <c r="M7" s="56"/>
      <c r="N7" s="56">
        <v>20</v>
      </c>
      <c r="O7" s="56">
        <v>24</v>
      </c>
      <c r="P7" s="56">
        <v>64</v>
      </c>
      <c r="Q7" s="56"/>
      <c r="R7" s="56">
        <v>3057</v>
      </c>
    </row>
    <row r="8" spans="1:21" ht="12.75">
      <c r="A8" s="55">
        <v>17</v>
      </c>
      <c r="B8" s="55" t="s">
        <v>32</v>
      </c>
      <c r="C8" s="55">
        <v>2001</v>
      </c>
      <c r="D8" s="55" t="s">
        <v>13</v>
      </c>
      <c r="E8" s="55" t="s">
        <v>33</v>
      </c>
      <c r="F8" s="56"/>
      <c r="I8" s="56"/>
      <c r="K8" s="56"/>
      <c r="M8" s="56"/>
      <c r="P8" s="56"/>
      <c r="Q8" s="56"/>
      <c r="U8" s="25"/>
    </row>
    <row r="9" spans="1:21" ht="12.75">
      <c r="A9" s="55"/>
      <c r="B9" s="55"/>
      <c r="C9" s="55"/>
      <c r="D9" s="55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U9" s="25"/>
    </row>
    <row r="10" spans="1:17" ht="12.75">
      <c r="A10" s="22">
        <v>9</v>
      </c>
      <c r="B10" s="22" t="s">
        <v>120</v>
      </c>
      <c r="C10" s="22">
        <v>1998</v>
      </c>
      <c r="D10" s="22" t="s">
        <v>114</v>
      </c>
      <c r="E10" s="22" t="s">
        <v>33</v>
      </c>
      <c r="F10" s="23">
        <v>32</v>
      </c>
      <c r="G10" s="23">
        <v>32</v>
      </c>
      <c r="H10" s="23">
        <v>100</v>
      </c>
      <c r="I10" s="23"/>
      <c r="J10" s="23">
        <v>32</v>
      </c>
      <c r="K10" s="23">
        <v>32</v>
      </c>
      <c r="L10" s="23">
        <v>72</v>
      </c>
      <c r="M10" s="23"/>
      <c r="N10" s="23">
        <v>29</v>
      </c>
      <c r="O10" s="23">
        <v>32</v>
      </c>
      <c r="P10" s="23">
        <v>72</v>
      </c>
      <c r="Q10" s="23"/>
    </row>
    <row r="11" spans="1:17" ht="12.75">
      <c r="A11" s="22">
        <v>10</v>
      </c>
      <c r="B11" s="22" t="s">
        <v>122</v>
      </c>
      <c r="C11" s="22">
        <v>1998</v>
      </c>
      <c r="D11" s="22" t="s">
        <v>114</v>
      </c>
      <c r="E11" s="22" t="s">
        <v>33</v>
      </c>
      <c r="F11" s="23">
        <v>29</v>
      </c>
      <c r="G11" s="23">
        <v>26</v>
      </c>
      <c r="H11" s="23">
        <v>90</v>
      </c>
      <c r="I11" s="23"/>
      <c r="J11" s="23">
        <v>36</v>
      </c>
      <c r="K11" s="23">
        <v>26</v>
      </c>
      <c r="L11" s="23">
        <v>64</v>
      </c>
      <c r="M11" s="23"/>
      <c r="N11" s="23">
        <v>32</v>
      </c>
      <c r="O11" s="23">
        <v>29</v>
      </c>
      <c r="P11" s="23">
        <v>64</v>
      </c>
      <c r="Q11" s="23"/>
    </row>
    <row r="12" spans="1:17" ht="12.75">
      <c r="A12" s="22">
        <v>11</v>
      </c>
      <c r="B12" s="22" t="s">
        <v>121</v>
      </c>
      <c r="C12" s="22">
        <v>1998</v>
      </c>
      <c r="D12" s="22" t="s">
        <v>114</v>
      </c>
      <c r="E12" s="22" t="s">
        <v>33</v>
      </c>
      <c r="F12" s="23">
        <v>24</v>
      </c>
      <c r="G12" s="23">
        <v>24</v>
      </c>
      <c r="H12" s="23">
        <v>64</v>
      </c>
      <c r="I12" s="23"/>
      <c r="J12" s="23">
        <v>29</v>
      </c>
      <c r="K12" s="23">
        <v>29</v>
      </c>
      <c r="L12" s="23">
        <v>58</v>
      </c>
      <c r="M12" s="23"/>
      <c r="N12" s="23">
        <v>40</v>
      </c>
      <c r="O12" s="23">
        <v>40</v>
      </c>
      <c r="P12" s="23">
        <v>90</v>
      </c>
      <c r="Q12" s="23"/>
    </row>
    <row r="13" spans="1:17" ht="12.75">
      <c r="A13" s="22">
        <v>14</v>
      </c>
      <c r="B13" s="22" t="s">
        <v>107</v>
      </c>
      <c r="C13" s="22">
        <v>1999</v>
      </c>
      <c r="D13" s="22" t="s">
        <v>92</v>
      </c>
      <c r="E13" s="22" t="s">
        <v>33</v>
      </c>
      <c r="F13" s="23">
        <v>16</v>
      </c>
      <c r="G13" s="23">
        <v>26</v>
      </c>
      <c r="H13" s="23"/>
      <c r="I13" s="23"/>
      <c r="J13" s="23">
        <v>0</v>
      </c>
      <c r="K13" s="23">
        <v>24</v>
      </c>
      <c r="L13" s="23">
        <v>44</v>
      </c>
      <c r="M13" s="23"/>
      <c r="N13" s="23">
        <v>0</v>
      </c>
      <c r="O13" s="23">
        <v>24</v>
      </c>
      <c r="P13" s="23">
        <v>58</v>
      </c>
      <c r="Q13" s="23"/>
    </row>
    <row r="14" spans="1:17" ht="12.75">
      <c r="A14" s="22">
        <v>13</v>
      </c>
      <c r="B14" s="22" t="s">
        <v>126</v>
      </c>
      <c r="C14" s="22">
        <v>1997</v>
      </c>
      <c r="D14" s="22" t="s">
        <v>114</v>
      </c>
      <c r="E14" s="22" t="s">
        <v>33</v>
      </c>
      <c r="F14" s="23">
        <v>14</v>
      </c>
      <c r="G14" s="23">
        <v>20</v>
      </c>
      <c r="H14" s="23">
        <v>52</v>
      </c>
      <c r="I14" s="23"/>
      <c r="J14" s="23">
        <v>24</v>
      </c>
      <c r="K14" s="23">
        <v>0</v>
      </c>
      <c r="L14" s="23">
        <v>52</v>
      </c>
      <c r="M14" s="23"/>
      <c r="N14" s="23">
        <v>0</v>
      </c>
      <c r="O14" s="23">
        <v>26</v>
      </c>
      <c r="P14" s="23">
        <v>0</v>
      </c>
      <c r="Q14" s="23"/>
    </row>
    <row r="15" spans="1:18" ht="12.75">
      <c r="A15" s="22">
        <v>17</v>
      </c>
      <c r="B15" s="22" t="s">
        <v>108</v>
      </c>
      <c r="C15" s="22">
        <v>2000</v>
      </c>
      <c r="D15" s="22" t="s">
        <v>92</v>
      </c>
      <c r="E15" s="22" t="s">
        <v>33</v>
      </c>
      <c r="F15" s="23">
        <v>15</v>
      </c>
      <c r="G15" s="23">
        <v>22</v>
      </c>
      <c r="H15" s="23">
        <v>0</v>
      </c>
      <c r="I15" s="23"/>
      <c r="J15" s="23">
        <v>16</v>
      </c>
      <c r="K15" s="23">
        <v>15</v>
      </c>
      <c r="L15" s="23">
        <v>0</v>
      </c>
      <c r="M15" s="23"/>
      <c r="N15" s="23">
        <v>22</v>
      </c>
      <c r="O15" s="23">
        <v>29</v>
      </c>
      <c r="P15" s="23">
        <v>40</v>
      </c>
      <c r="Q15" s="23"/>
      <c r="R15" s="23">
        <v>1766</v>
      </c>
    </row>
    <row r="16" spans="1:17" ht="12.75">
      <c r="A16" s="22">
        <v>19</v>
      </c>
      <c r="B16" s="22" t="s">
        <v>109</v>
      </c>
      <c r="C16" s="22">
        <v>2000</v>
      </c>
      <c r="D16" s="22" t="s">
        <v>92</v>
      </c>
      <c r="E16" s="22" t="s">
        <v>33</v>
      </c>
      <c r="H16" s="23"/>
      <c r="I16" s="23"/>
      <c r="J16" s="23"/>
      <c r="K16" s="23"/>
      <c r="L16" s="23"/>
      <c r="M16" s="23"/>
      <c r="N16" s="23"/>
      <c r="P16" s="23"/>
      <c r="Q16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Skibuste</cp:lastModifiedBy>
  <cp:lastPrinted>2013-05-20T09:23:23Z</cp:lastPrinted>
  <dcterms:created xsi:type="dcterms:W3CDTF">2013-02-04T12:27:42Z</dcterms:created>
  <dcterms:modified xsi:type="dcterms:W3CDTF">2013-05-22T11:39:42Z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